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10" yWindow="210" windowWidth="15300" windowHeight="11760" tabRatio="859" activeTab="0"/>
  </bookViews>
  <sheets>
    <sheet name="GenDecIn" sheetId="1" r:id="rId1"/>
    <sheet name="GenDecOut" sheetId="2" state="hidden" r:id="rId2"/>
    <sheet name="Order" sheetId="3" state="hidden" r:id="rId3"/>
    <sheet name="CrewIN" sheetId="4" state="hidden" r:id="rId4"/>
    <sheet name="CrewOut" sheetId="5" state="hidden" r:id="rId5"/>
    <sheet name="PaxIN" sheetId="6" state="hidden" r:id="rId6"/>
    <sheet name="PaxOut" sheetId="7" state="hidden" r:id="rId7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<sst xmlns="http://schemas.openxmlformats.org/spreadsheetml/2006/main" count="168" uniqueCount="99">
  <si>
    <t>GENERAL DECLARATION</t>
  </si>
  <si>
    <t>Date:</t>
  </si>
  <si>
    <t>Flight No.:</t>
  </si>
  <si>
    <t>DEPARTURE FROM</t>
  </si>
  <si>
    <t>Details of each disinfecting or sanitary treament (place, date, time, method)</t>
  </si>
  <si>
    <t>Crew Member Concerned</t>
  </si>
  <si>
    <t>I declare tha all statements and particulars contained in this General Declaration and in any supplementary forms  required to be presented with this</t>
  </si>
  <si>
    <t>General Declarationn are complete, exact and true to the best of my knowledge and that all trugh passengers will continue/have contiued on the  flight.</t>
  </si>
  <si>
    <t>SIGNATURE</t>
  </si>
  <si>
    <t>Marks of Nationality and Registration</t>
  </si>
  <si>
    <t>NIL</t>
  </si>
  <si>
    <t>OK</t>
  </si>
  <si>
    <t>Provo Air Center</t>
  </si>
  <si>
    <t>Passport Number</t>
  </si>
  <si>
    <t>Nationality</t>
  </si>
  <si>
    <t>AGRICULTURE, CUSTOMS, IMMIGRATION AND PUBLIC HEALTH</t>
  </si>
  <si>
    <t>during the flight. If no disinfecting has been carried out during the flight, give</t>
  </si>
  <si>
    <t>details of most recent disinfecting:</t>
  </si>
  <si>
    <t>Authorized Agent or Pilot-in-Command</t>
  </si>
  <si>
    <t>Signed, if required</t>
  </si>
  <si>
    <t>(Place)</t>
  </si>
  <si>
    <t>Crew or Passenger Name</t>
  </si>
  <si>
    <t>Captain</t>
  </si>
  <si>
    <t xml:space="preserve">Date of Birth </t>
  </si>
  <si>
    <t>For Official use Only</t>
  </si>
  <si>
    <t>Owner or Operator:</t>
  </si>
  <si>
    <t>Crew type</t>
  </si>
  <si>
    <t>ForeNames</t>
  </si>
  <si>
    <t>Surname</t>
  </si>
  <si>
    <t>Name</t>
  </si>
  <si>
    <t>Date of birth</t>
  </si>
  <si>
    <t>Place of birth</t>
  </si>
  <si>
    <t>Passport number</t>
  </si>
  <si>
    <t>Country</t>
  </si>
  <si>
    <t>PIC</t>
  </si>
  <si>
    <t>SIC</t>
  </si>
  <si>
    <t>OperatorName</t>
  </si>
  <si>
    <t>RegistrationCode</t>
  </si>
  <si>
    <t>MostActualArrivalDateTime</t>
  </si>
  <si>
    <t>MostActualArrivalDateTimeLT</t>
  </si>
  <si>
    <t>FromIata</t>
  </si>
  <si>
    <t>FromIcao</t>
  </si>
  <si>
    <t>From Station City</t>
  </si>
  <si>
    <t>From Station Country</t>
  </si>
  <si>
    <t>From Station Name</t>
  </si>
  <si>
    <t>HandlingStationIataCode</t>
  </si>
  <si>
    <t>HandlingStationIcaoCode</t>
  </si>
  <si>
    <t>Handling Station City</t>
  </si>
  <si>
    <t>Handling Station Country</t>
  </si>
  <si>
    <t>HandlingStationName</t>
  </si>
  <si>
    <t>Aircraft type ICAO</t>
  </si>
  <si>
    <t>FA</t>
  </si>
  <si>
    <t>ARRIVING AT</t>
  </si>
  <si>
    <t>MostActualDepartureDateTime</t>
  </si>
  <si>
    <t>MostActualDepartureDateTimeLT</t>
  </si>
  <si>
    <t>ToIata</t>
  </si>
  <si>
    <t>ToIcao</t>
  </si>
  <si>
    <t>To Station City</t>
  </si>
  <si>
    <t>To Station Country</t>
  </si>
  <si>
    <t>To Station Name</t>
  </si>
  <si>
    <t>Elements used in the Gen Dec column B12 to B34 V Lookup formula</t>
  </si>
  <si>
    <t>First Officer</t>
  </si>
  <si>
    <t>Cabin Crew</t>
  </si>
  <si>
    <t>ENG</t>
  </si>
  <si>
    <t>Flight Engineer</t>
  </si>
  <si>
    <t>MED</t>
  </si>
  <si>
    <t>Medical</t>
  </si>
  <si>
    <t>PAX</t>
  </si>
  <si>
    <t>Passenger</t>
  </si>
  <si>
    <t xml:space="preserve">            AGRICULTURE, CUSTOMS, IMMIGRATION AND PUBLIC HEALTH</t>
  </si>
  <si>
    <t>CREW</t>
  </si>
  <si>
    <t>Crew</t>
  </si>
  <si>
    <r>
      <t>(Outward /</t>
    </r>
    <r>
      <rPr>
        <b/>
        <u val="single"/>
        <strike/>
        <sz val="14"/>
        <rFont val="Times New Roman"/>
        <family val="1"/>
      </rPr>
      <t xml:space="preserve"> Inward</t>
    </r>
    <r>
      <rPr>
        <b/>
        <u val="single"/>
        <sz val="14"/>
        <rFont val="Times New Roman"/>
        <family val="1"/>
      </rPr>
      <t>)</t>
    </r>
  </si>
  <si>
    <t>Flight type in</t>
  </si>
  <si>
    <t>Flight type out</t>
  </si>
  <si>
    <t>MTOW in US Pounds</t>
  </si>
  <si>
    <t>Operators handling order number</t>
  </si>
  <si>
    <t>Flight number in</t>
  </si>
  <si>
    <t>Flight number out</t>
  </si>
  <si>
    <t>Formula</t>
  </si>
  <si>
    <t>T3 AVIATION</t>
  </si>
  <si>
    <t>N70RC</t>
  </si>
  <si>
    <t>ASH</t>
  </si>
  <si>
    <t>KASH</t>
  </si>
  <si>
    <t>Nashua</t>
  </si>
  <si>
    <t>UNITED STATES</t>
  </si>
  <si>
    <t>Boire Field Airport</t>
  </si>
  <si>
    <t>PLS</t>
  </si>
  <si>
    <t>MBPV</t>
  </si>
  <si>
    <t>Providenciales</t>
  </si>
  <si>
    <t>TURKS AND CAICOS ISLANDS</t>
  </si>
  <si>
    <t>Providenciales, Turks &amp; Caicos</t>
  </si>
  <si>
    <t>H4000</t>
  </si>
  <si>
    <t>BED</t>
  </si>
  <si>
    <t>KBED</t>
  </si>
  <si>
    <t>Bedford</t>
  </si>
  <si>
    <t>Bedford, Massachusetts</t>
  </si>
  <si>
    <t>Private</t>
  </si>
  <si>
    <t>(Outward/Inward)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</si>
</sst>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Bs&quot;\ #,##0_);\(&quot;Bs&quot;\ #,##0\)"/>
    <numFmt numFmtId="179" formatCode="&quot;Bs&quot;\ #,##0_);[Red]\(&quot;Bs&quot;\ #,##0\)"/>
    <numFmt numFmtId="180" formatCode="&quot;Bs&quot;\ #,##0.00_);\(&quot;Bs&quot;\ #,##0.00\)"/>
    <numFmt numFmtId="181" formatCode="&quot;Bs&quot;\ #,##0.00_);[Red]\(&quot;Bs&quot;\ #,##0.00\)"/>
    <numFmt numFmtId="182" formatCode="_(&quot;Bs&quot;\ * #,##0_);_(&quot;Bs&quot;\ * \(#,##0\);_(&quot;Bs&quot;\ * &quot;-&quot;_);_(@_)"/>
    <numFmt numFmtId="183" formatCode="_(&quot;Bs&quot;\ * #,##0.00_);_(&quot;Bs&quot;\ * \(#,##0.00\);_(&quot;Bs&quot;\ * &quot;-&quot;??_);_(@_)"/>
    <numFmt numFmtId="184" formatCode="&quot;RD$&quot;#,##0_);\(&quot;RD$&quot;#,##0\)"/>
    <numFmt numFmtId="185" formatCode="&quot;RD$&quot;#,##0_);[Red]\(&quot;RD$&quot;#,##0\)"/>
    <numFmt numFmtId="186" formatCode="&quot;RD$&quot;#,##0.00_);\(&quot;RD$&quot;#,##0.00\)"/>
    <numFmt numFmtId="187" formatCode="&quot;RD$&quot;#,##0.00_);[Red]\(&quot;RD$&quot;#,##0.00\)"/>
    <numFmt numFmtId="188" formatCode="_(&quot;RD$&quot;* #,##0_);_(&quot;RD$&quot;* \(#,##0\);_(&quot;RD$&quot;* &quot;-&quot;_);_(@_)"/>
    <numFmt numFmtId="189" formatCode="_(&quot;RD$&quot;* #,##0.00_);_(&quot;RD$&quot;* \(#,##0.00\);_(&quot;RD$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-409]dddd\,\ mmmm\ dd\,\ yyyy"/>
    <numFmt numFmtId="194" formatCode="[$-409]d\-mmm\-yy;@"/>
    <numFmt numFmtId="195" formatCode="[$-409]mmmm\ d\,\ yyyy;@"/>
    <numFmt numFmtId="196" formatCode="mmm\-yyyy"/>
    <numFmt numFmtId="197" formatCode="[$€-2]\ #,##0.00_);[Red]\([$€-2]\ #,##0.00\)"/>
    <numFmt numFmtId="198" formatCode="mmm/yyyy"/>
    <numFmt numFmtId="199" formatCode="mm/dd/yy;@"/>
    <numFmt numFmtId="200" formatCode="[$-409]h:mm:ss\ am/pm"/>
    <numFmt numFmtId="201" formatCode="dd\-mmm\-yy\ hh:mm"/>
    <numFmt numFmtId="202" formatCode="[$-809]dd\ mmmm\ yyyy;@"/>
    <numFmt numFmtId="203" formatCode="[$-809]d\ mmmm\ yyyy;@"/>
  </numFmts>
  <fonts count="23">
    <font>
      <sz val="10"/>
      <name val="Arial"/>
      <family val="0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.5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1"/>
      <name val="Verdana"/>
      <family val="2"/>
    </font>
    <font>
      <b/>
      <sz val="24"/>
      <name val="Times New Roman"/>
      <family val="1"/>
    </font>
    <font>
      <b/>
      <sz val="22"/>
      <name val="Times New Roman"/>
      <family val="1"/>
    </font>
    <font>
      <sz val="20"/>
      <name val="Times New Roman"/>
      <family val="1"/>
    </font>
    <font>
      <b/>
      <sz val="14"/>
      <color indexed="10"/>
      <name val="Times New Roman"/>
      <family val="1"/>
    </font>
    <font>
      <sz val="10"/>
      <name val="Tahoma"/>
      <family val="2"/>
    </font>
    <font>
      <b/>
      <u val="single"/>
      <sz val="14"/>
      <name val="Times New Roman"/>
      <family val="1"/>
    </font>
    <font>
      <sz val="12"/>
      <name val="Verdana"/>
      <family val="2"/>
    </font>
    <font>
      <b/>
      <u val="single"/>
      <strike/>
      <sz val="14"/>
      <name val="Times New Roman"/>
      <family val="1"/>
    </font>
    <font>
      <sz val="11"/>
      <color indexed="8"/>
      <name val="Calibri"/>
      <family val="2"/>
    </font>
    <font>
      <b/>
      <sz val="23"/>
      <color indexed="10"/>
      <name val="Times New Roman"/>
      <family val="1"/>
    </font>
    <font>
      <sz val="11"/>
      <color theme="1"/>
      <name val="Calibri"/>
      <family val="2"/>
    </font>
    <font>
      <b/>
      <sz val="14"/>
      <color rgb="FFFF0000"/>
      <name val="Times New Roman"/>
      <family val="1"/>
    </font>
    <font>
      <b/>
      <sz val="23"/>
      <color rgb="FFFF000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NumberFormat="0" applyFon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95" fontId="5" fillId="0" borderId="1" xfId="0" applyNumberFormat="1" applyFont="1" applyBorder="1" applyAlignment="1" applyProtection="1">
      <alignment horizontal="center"/>
      <protection locked="0"/>
    </xf>
    <xf numFmtId="201" fontId="0" fillId="0" borderId="0" xfId="0" applyNumberFormat="1" applyAlignment="1">
      <alignment/>
    </xf>
    <xf numFmtId="0" fontId="16" fillId="0" borderId="0" xfId="0" applyFont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194" fontId="16" fillId="0" borderId="0" xfId="0" applyNumberFormat="1" applyFont="1" applyBorder="1" applyAlignment="1" applyProtection="1">
      <alignment/>
      <protection locked="0"/>
    </xf>
    <xf numFmtId="0" fontId="16" fillId="0" borderId="17" xfId="0" applyFont="1" applyBorder="1" applyAlignment="1" applyProtection="1">
      <alignment horizontal="center" wrapText="1"/>
      <protection locked="0"/>
    </xf>
    <xf numFmtId="194" fontId="16" fillId="0" borderId="17" xfId="0" applyNumberFormat="1" applyFont="1" applyBorder="1" applyAlignment="1" applyProtection="1">
      <alignment horizontal="center"/>
      <protection locked="0"/>
    </xf>
    <xf numFmtId="1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7" borderId="18" xfId="0" applyFill="1" applyBorder="1" applyAlignment="1">
      <alignment horizontal="center"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 horizontal="center"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 horizontal="center"/>
    </xf>
    <xf numFmtId="0" fontId="0" fillId="7" borderId="20" xfId="0" applyFill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9" fillId="6" borderId="22" xfId="0" applyFont="1" applyFill="1" applyBorder="1" applyAlignment="1" applyProtection="1">
      <alignment horizontal="center"/>
      <protection locked="0"/>
    </xf>
    <xf numFmtId="194" fontId="9" fillId="6" borderId="22" xfId="0" applyNumberFormat="1" applyFont="1" applyFill="1" applyBorder="1" applyAlignment="1" applyProtection="1">
      <alignment horizontal="center"/>
      <protection locked="0"/>
    </xf>
    <xf numFmtId="49" fontId="9" fillId="6" borderId="22" xfId="0" applyNumberFormat="1" applyFont="1" applyFill="1" applyBorder="1" applyAlignment="1" applyProtection="1">
      <alignment horizontal="center"/>
      <protection locked="0"/>
    </xf>
    <xf numFmtId="49" fontId="9" fillId="6" borderId="23" xfId="0" applyNumberFormat="1" applyFont="1" applyFill="1" applyBorder="1" applyAlignment="1" applyProtection="1">
      <alignment horizontal="center"/>
      <protection locked="0"/>
    </xf>
    <xf numFmtId="0" fontId="3" fillId="6" borderId="12" xfId="0" applyFont="1" applyFill="1" applyBorder="1" applyAlignment="1" applyProtection="1">
      <alignment/>
      <protection locked="0"/>
    </xf>
    <xf numFmtId="0" fontId="3" fillId="6" borderId="13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shrinkToFit="1"/>
      <protection locked="0"/>
    </xf>
    <xf numFmtId="0" fontId="15" fillId="0" borderId="0" xfId="0" applyFont="1" applyAlignment="1" applyProtection="1">
      <alignment horizontal="center" vertical="center" shrinkToFit="1"/>
      <protection locked="0"/>
    </xf>
    <xf numFmtId="0" fontId="16" fillId="0" borderId="24" xfId="0" applyFont="1" applyBorder="1" applyAlignment="1" applyProtection="1">
      <alignment horizontal="left" wrapText="1"/>
      <protection locked="0"/>
    </xf>
    <xf numFmtId="0" fontId="16" fillId="0" borderId="24" xfId="0" applyFont="1" applyBorder="1" applyAlignment="1" applyProtection="1">
      <alignment horizontal="left"/>
      <protection locked="0"/>
    </xf>
    <xf numFmtId="0" fontId="16" fillId="0" borderId="24" xfId="0" applyFont="1" applyBorder="1" applyAlignment="1" applyProtection="1">
      <alignment horizontal="center" wrapText="1"/>
      <protection locked="0"/>
    </xf>
    <xf numFmtId="0" fontId="16" fillId="0" borderId="24" xfId="0" applyFont="1" applyBorder="1" applyAlignment="1" applyProtection="1">
      <alignment horizontal="center"/>
      <protection locked="0"/>
    </xf>
    <xf numFmtId="194" fontId="16" fillId="0" borderId="24" xfId="0" applyNumberFormat="1" applyFont="1" applyBorder="1" applyAlignment="1" applyProtection="1">
      <alignment horizontal="center" wrapText="1"/>
      <protection locked="0"/>
    </xf>
    <xf numFmtId="194" fontId="16" fillId="0" borderId="24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24" xfId="0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4" fillId="6" borderId="14" xfId="0" applyFont="1" applyFill="1" applyBorder="1" applyAlignment="1" applyProtection="1">
      <alignment horizontal="center"/>
      <protection locked="0"/>
    </xf>
    <xf numFmtId="0" fontId="4" fillId="6" borderId="15" xfId="0" applyFont="1" applyFill="1" applyBorder="1" applyAlignment="1" applyProtection="1">
      <alignment horizontal="center"/>
      <protection locked="0"/>
    </xf>
    <xf numFmtId="0" fontId="4" fillId="6" borderId="16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21" fillId="0" borderId="1" xfId="0" applyFont="1" applyBorder="1" applyAlignment="1" applyProtection="1">
      <alignment horizontal="center" wrapText="1"/>
      <protection/>
    </xf>
    <xf numFmtId="0" fontId="21" fillId="0" borderId="1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 applyProtection="1">
      <alignment horizontal="center" wrapText="1"/>
      <protection/>
    </xf>
    <xf numFmtId="0" fontId="5" fillId="0" borderId="1" xfId="0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3</xdr:col>
      <xdr:colOff>542925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9550"/>
          <a:ext cx="2743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161925</xdr:rowOff>
    </xdr:from>
    <xdr:to>
      <xdr:col>3</xdr:col>
      <xdr:colOff>523875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1925"/>
          <a:ext cx="2657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="80" zoomScaleNormal="80" zoomScaleSheetLayoutView="75" zoomScalePageLayoutView="0" workbookViewId="0" topLeftCell="A1">
      <selection activeCell="E22" sqref="E22:F22"/>
    </sheetView>
  </sheetViews>
  <sheetFormatPr defaultColWidth="9.140625" defaultRowHeight="12.75"/>
  <cols>
    <col min="1" max="1" width="3.00390625" style="1" customWidth="1"/>
    <col min="2" max="2" width="13.140625" style="1" customWidth="1"/>
    <col min="3" max="3" width="20.140625" style="1" customWidth="1"/>
    <col min="4" max="4" width="19.140625" style="1" customWidth="1"/>
    <col min="5" max="5" width="25.00390625" style="1" customWidth="1"/>
    <col min="6" max="6" width="15.421875" style="1" customWidth="1"/>
    <col min="7" max="7" width="22.57421875" style="1" customWidth="1"/>
    <col min="8" max="8" width="7.28125" style="1" customWidth="1"/>
    <col min="9" max="9" width="35.8515625" style="1" customWidth="1"/>
    <col min="10" max="10" width="8.28125" style="1" customWidth="1"/>
    <col min="11" max="16384" width="9.140625" style="1" customWidth="1"/>
  </cols>
  <sheetData>
    <row r="1" spans="2:9" ht="15.75">
      <c r="B1" s="4"/>
      <c r="C1" s="4"/>
      <c r="D1" s="4"/>
      <c r="E1" s="4"/>
      <c r="F1" s="4"/>
      <c r="G1" s="4"/>
      <c r="H1" s="4"/>
      <c r="I1" s="4"/>
    </row>
    <row r="2" spans="2:9" ht="29.25" customHeight="1">
      <c r="B2" s="4"/>
      <c r="C2" s="4"/>
      <c r="D2" s="4"/>
      <c r="E2" s="88" t="s">
        <v>12</v>
      </c>
      <c r="F2" s="88"/>
      <c r="G2" s="88"/>
      <c r="H2" s="4"/>
      <c r="I2" s="94">
        <f>IF(Order!Y2="Fuel Stop","FUEL STOP","")</f>
      </c>
    </row>
    <row r="3" spans="2:9" ht="20.25">
      <c r="B3" s="56"/>
      <c r="C3" s="56"/>
      <c r="D3" s="56"/>
      <c r="E3" s="98" t="s">
        <v>0</v>
      </c>
      <c r="F3" s="98"/>
      <c r="G3" s="98"/>
      <c r="H3" s="56"/>
      <c r="I3" s="94"/>
    </row>
    <row r="4" spans="2:9" ht="18.75">
      <c r="B4" s="57"/>
      <c r="C4" s="57"/>
      <c r="D4" s="57"/>
      <c r="E4" s="67" t="s">
        <v>98</v>
      </c>
      <c r="F4" s="67"/>
      <c r="G4" s="67"/>
      <c r="H4" s="57"/>
      <c r="I4" s="60"/>
    </row>
    <row r="5" spans="2:9" ht="18.75">
      <c r="B5" s="89" t="s">
        <v>15</v>
      </c>
      <c r="C5" s="89"/>
      <c r="D5" s="89"/>
      <c r="E5" s="89"/>
      <c r="F5" s="89"/>
      <c r="G5" s="89"/>
      <c r="H5" s="89"/>
      <c r="I5" s="89"/>
    </row>
    <row r="6" spans="2:9" ht="7.5" customHeight="1">
      <c r="B6" s="4"/>
      <c r="C6" s="4"/>
      <c r="D6" s="4"/>
      <c r="E6" s="4"/>
      <c r="F6" s="4"/>
      <c r="G6" s="4"/>
      <c r="H6" s="4"/>
      <c r="I6" s="4"/>
    </row>
    <row r="7" spans="2:9" ht="34.5" customHeight="1">
      <c r="B7" s="26" t="s">
        <v>25</v>
      </c>
      <c r="C7" s="26"/>
      <c r="D7" s="96"/>
      <c r="E7" s="97"/>
      <c r="F7" s="97"/>
      <c r="G7" s="97"/>
      <c r="H7" s="97"/>
      <c r="I7" s="97"/>
    </row>
    <row r="8" spans="2:9" ht="14.25" customHeight="1">
      <c r="B8" s="26"/>
      <c r="C8" s="26"/>
      <c r="D8" s="27"/>
      <c r="E8" s="28"/>
      <c r="F8" s="28"/>
      <c r="G8" s="28"/>
      <c r="H8" s="28"/>
      <c r="I8" s="28"/>
    </row>
    <row r="9" spans="2:9" ht="30.75" customHeight="1">
      <c r="B9" s="4" t="s">
        <v>9</v>
      </c>
      <c r="C9" s="26"/>
      <c r="D9" s="26"/>
      <c r="E9" s="3"/>
      <c r="F9" s="29" t="s">
        <v>2</v>
      </c>
      <c r="G9" s="30"/>
      <c r="H9" s="29" t="s">
        <v>1</v>
      </c>
      <c r="I9" s="31"/>
    </row>
    <row r="10" spans="2:9" ht="31.5" customHeight="1">
      <c r="B10" s="91" t="s">
        <v>3</v>
      </c>
      <c r="C10" s="91"/>
      <c r="D10" s="92"/>
      <c r="E10" s="93"/>
      <c r="F10" s="2" t="s">
        <v>52</v>
      </c>
      <c r="G10" s="95"/>
      <c r="H10" s="95"/>
      <c r="I10" s="95"/>
    </row>
    <row r="11" spans="4:9" ht="15.75">
      <c r="D11" s="90" t="s">
        <v>20</v>
      </c>
      <c r="E11" s="90"/>
      <c r="G11" s="90" t="s">
        <v>20</v>
      </c>
      <c r="H11" s="90"/>
      <c r="I11" s="90"/>
    </row>
    <row r="12" spans="3:9" s="4" customFormat="1" ht="21" customHeight="1" thickBot="1">
      <c r="C12" s="5"/>
      <c r="D12" s="79"/>
      <c r="E12" s="80"/>
      <c r="G12" s="81"/>
      <c r="H12" s="81"/>
      <c r="I12" s="81"/>
    </row>
    <row r="13" spans="2:9" s="4" customFormat="1" ht="15.75">
      <c r="B13" s="82" t="s">
        <v>21</v>
      </c>
      <c r="C13" s="83"/>
      <c r="D13" s="83"/>
      <c r="E13" s="84" t="s">
        <v>13</v>
      </c>
      <c r="F13" s="85"/>
      <c r="G13" s="86" t="s">
        <v>23</v>
      </c>
      <c r="H13" s="87"/>
      <c r="I13" s="6" t="s">
        <v>14</v>
      </c>
    </row>
    <row r="14" spans="2:9" s="4" customFormat="1" ht="16.5" thickBot="1">
      <c r="B14" s="7"/>
      <c r="C14" s="8"/>
      <c r="D14" s="8"/>
      <c r="E14" s="9"/>
      <c r="F14" s="10"/>
      <c r="G14" s="9"/>
      <c r="H14" s="10"/>
      <c r="I14" s="11"/>
    </row>
    <row r="15" spans="1:11" s="4" customFormat="1" ht="31.5" customHeight="1" thickBot="1">
      <c r="A15" s="1">
        <v>1</v>
      </c>
      <c r="B15" s="12">
        <f>IF(CrewIN!A2="","",IF(ISNA(VLOOKUP(CrewIN!A2,CrewIN!$I$2:$J$9,2,FALSE)),"",VLOOKUP(CrewIN!A2,CrewIN!$I$2:$J$9,2,FALSE)))</f>
      </c>
      <c r="C15" s="61">
        <f>IF(B15="","",IF(CrewIN!D2="","",CrewIN!D2))</f>
      </c>
      <c r="D15" s="62"/>
      <c r="E15" s="63">
        <f>IF(B15="","",IF(CrewIN!G2="","",CrewIN!G2))</f>
      </c>
      <c r="F15" s="64"/>
      <c r="G15" s="65">
        <f>IF(B15="","",IF(CrewIN!E2="","",CrewIN!E2))</f>
      </c>
      <c r="H15" s="66"/>
      <c r="I15" s="36">
        <f>IF(B15="","",IF(CrewIN!H2="","",CrewIN!H2))</f>
      </c>
      <c r="J15" s="33"/>
      <c r="K15" s="5"/>
    </row>
    <row r="16" spans="1:11" s="4" customFormat="1" ht="31.5" customHeight="1" thickBot="1">
      <c r="A16" s="1">
        <v>2</v>
      </c>
      <c r="B16" s="12">
        <f>IF(CrewIN!A3="","",IF(ISNA(VLOOKUP(CrewIN!A3,CrewIN!$I$2:$J$9,2,FALSE)),"",VLOOKUP(CrewIN!A3,CrewIN!$I$2:$J$9,2,FALSE)))</f>
      </c>
      <c r="C16" s="61">
        <f>IF(B16="","",IF(CrewIN!D3="","",CrewIN!D3))</f>
      </c>
      <c r="D16" s="62"/>
      <c r="E16" s="63">
        <f>IF(B16="","",IF(CrewIN!G3="","",CrewIN!G3))</f>
      </c>
      <c r="F16" s="64"/>
      <c r="G16" s="65">
        <f>IF(B16="","",IF(CrewIN!E3="","",CrewIN!E3))</f>
      </c>
      <c r="H16" s="66"/>
      <c r="I16" s="36">
        <f>IF(B16="","",IF(CrewIN!H3="","",CrewIN!H3))</f>
      </c>
      <c r="K16" s="5"/>
    </row>
    <row r="17" spans="1:11" s="4" customFormat="1" ht="31.5" customHeight="1" thickBot="1">
      <c r="A17" s="1">
        <v>3</v>
      </c>
      <c r="B17" s="12">
        <f>IF(CrewIN!A4="","",IF(ISNA(VLOOKUP(CrewIN!A4,CrewIN!$I$2:$J$9,2,FALSE)),"",VLOOKUP(CrewIN!A4,CrewIN!$I$2:$J$9,2,FALSE)))</f>
      </c>
      <c r="C17" s="61">
        <f>IF(B17="","",IF(CrewIN!D4="","",CrewIN!D4))</f>
      </c>
      <c r="D17" s="62"/>
      <c r="E17" s="63">
        <f>IF(B17="","",IF(CrewIN!G4="","",CrewIN!G4))</f>
      </c>
      <c r="F17" s="64"/>
      <c r="G17" s="65">
        <f>IF(B17="","",IF(CrewIN!E4="","",CrewIN!E4))</f>
      </c>
      <c r="H17" s="66"/>
      <c r="I17" s="36">
        <f>IF(B17="","",IF(CrewIN!H4="","",CrewIN!H4))</f>
      </c>
      <c r="K17" s="5"/>
    </row>
    <row r="18" spans="1:11" s="4" customFormat="1" ht="31.5" customHeight="1" thickBot="1">
      <c r="A18" s="1">
        <v>4</v>
      </c>
      <c r="B18" s="12">
        <f>IF(CrewIN!A5="","",IF(ISNA(VLOOKUP(CrewIN!A5,CrewIN!$I$2:$J$9,2,FALSE)),"",VLOOKUP(CrewIN!A5,CrewIN!$I$2:$J$9,2,FALSE)))</f>
      </c>
      <c r="C18" s="61">
        <f>IF(B18="","",IF(CrewIN!D5="","",CrewIN!D5))</f>
      </c>
      <c r="D18" s="62"/>
      <c r="E18" s="63">
        <f>IF(B18="","",IF(CrewIN!G5="","",CrewIN!G5))</f>
      </c>
      <c r="F18" s="64"/>
      <c r="G18" s="65">
        <f>IF(B18="","",IF(CrewIN!E5="","",CrewIN!E5))</f>
      </c>
      <c r="H18" s="66"/>
      <c r="I18" s="36">
        <f>IF(B18="","",IF(CrewIN!H5="","",CrewIN!H5))</f>
      </c>
      <c r="K18" s="5"/>
    </row>
    <row r="19" spans="1:11" s="4" customFormat="1" ht="31.5" customHeight="1" thickBot="1">
      <c r="A19" s="1">
        <v>5</v>
      </c>
      <c r="B19" s="12">
        <f>IF(CrewIN!A6="","",IF(ISNA(VLOOKUP(CrewIN!A6,CrewIN!$I$2:$J$9,2,FALSE)),"",VLOOKUP(CrewIN!A6,CrewIN!$I$2:$J$9,2,FALSE)))</f>
      </c>
      <c r="C19" s="61">
        <f>IF(B19="","",IF(CrewIN!D6="","",CrewIN!D6))</f>
      </c>
      <c r="D19" s="62"/>
      <c r="E19" s="63">
        <f>IF(B19="","",IF(CrewIN!G6="","",CrewIN!G6))</f>
      </c>
      <c r="F19" s="64"/>
      <c r="G19" s="65">
        <f>IF(B19="","",IF(CrewIN!E6="","",CrewIN!E6))</f>
      </c>
      <c r="H19" s="66"/>
      <c r="I19" s="36">
        <f>IF(B19="","",IF(CrewIN!H6="","",CrewIN!H6))</f>
      </c>
      <c r="K19" s="5"/>
    </row>
    <row r="20" spans="2:9" s="4" customFormat="1" ht="27.75" customHeight="1" thickBot="1">
      <c r="B20" s="49"/>
      <c r="C20" s="50"/>
      <c r="D20" s="50"/>
      <c r="E20" s="50"/>
      <c r="F20" s="50"/>
      <c r="G20" s="51"/>
      <c r="H20" s="52"/>
      <c r="I20" s="53"/>
    </row>
    <row r="21" spans="1:10" s="4" customFormat="1" ht="31.5" customHeight="1" thickBot="1">
      <c r="A21" s="4">
        <v>1</v>
      </c>
      <c r="B21" s="13">
        <f>IF(PaxIN!A2="","",PaxIN!A2)</f>
      </c>
      <c r="C21" s="68">
        <f>IF(PaxIN!D2="","",PaxIN!D2)</f>
      </c>
      <c r="D21" s="68"/>
      <c r="E21" s="63">
        <f>IF(PaxIN!G2="","",PaxIN!G2)</f>
      </c>
      <c r="F21" s="63"/>
      <c r="G21" s="66">
        <f>IF(PaxIN!E2="","",PaxIN!E2)</f>
      </c>
      <c r="H21" s="66"/>
      <c r="I21" s="37">
        <f>IF(PaxIN!H2="","",PaxIN!H2)</f>
      </c>
      <c r="J21" s="35"/>
    </row>
    <row r="22" spans="1:9" s="4" customFormat="1" ht="31.5" customHeight="1" thickBot="1">
      <c r="A22" s="4">
        <v>2</v>
      </c>
      <c r="B22" s="13">
        <f>IF(PaxIN!A3="","",PaxIN!A3)</f>
      </c>
      <c r="C22" s="68">
        <f>IF(PaxIN!D3="","",PaxIN!D3)</f>
      </c>
      <c r="D22" s="68"/>
      <c r="E22" s="63">
        <f>IF(PaxIN!G3="","",PaxIN!G3)</f>
      </c>
      <c r="F22" s="63"/>
      <c r="G22" s="66">
        <f>IF(PaxIN!E3="","",PaxIN!E3)</f>
      </c>
      <c r="H22" s="66"/>
      <c r="I22" s="37">
        <f>IF(PaxIN!H3="","",PaxIN!H3)</f>
      </c>
    </row>
    <row r="23" spans="1:9" s="4" customFormat="1" ht="31.5" customHeight="1" thickBot="1">
      <c r="A23" s="4">
        <v>3</v>
      </c>
      <c r="B23" s="13">
        <f>IF(PaxIN!A4="","",PaxIN!A4)</f>
      </c>
      <c r="C23" s="68">
        <f>IF(PaxIN!D4="","",PaxIN!D4)</f>
      </c>
      <c r="D23" s="68"/>
      <c r="E23" s="63">
        <f>IF(PaxIN!G4="","",PaxIN!G4)</f>
      </c>
      <c r="F23" s="63"/>
      <c r="G23" s="66">
        <f>IF(PaxIN!E4="","",PaxIN!E4)</f>
      </c>
      <c r="H23" s="66"/>
      <c r="I23" s="37">
        <f>IF(PaxIN!H4="","",PaxIN!H4)</f>
      </c>
    </row>
    <row r="24" spans="1:9" s="4" customFormat="1" ht="31.5" customHeight="1" thickBot="1">
      <c r="A24" s="4">
        <v>4</v>
      </c>
      <c r="B24" s="13">
        <f>IF(PaxIN!A5="","",PaxIN!A5)</f>
      </c>
      <c r="C24" s="68">
        <f>IF(PaxIN!D5="","",PaxIN!D5)</f>
      </c>
      <c r="D24" s="68"/>
      <c r="E24" s="63">
        <f>IF(PaxIN!G5="","",PaxIN!G5)</f>
      </c>
      <c r="F24" s="63"/>
      <c r="G24" s="66">
        <f>IF(PaxIN!E5="","",PaxIN!E5)</f>
      </c>
      <c r="H24" s="66"/>
      <c r="I24" s="37">
        <f>IF(PaxIN!H5="","",PaxIN!H5)</f>
      </c>
    </row>
    <row r="25" spans="1:9" s="4" customFormat="1" ht="31.5" customHeight="1" thickBot="1">
      <c r="A25" s="4">
        <v>5</v>
      </c>
      <c r="B25" s="13">
        <f>IF(PaxIN!A6="","",PaxIN!A6)</f>
      </c>
      <c r="C25" s="68">
        <f>IF(PaxIN!D6="","",PaxIN!D6)</f>
      </c>
      <c r="D25" s="68"/>
      <c r="E25" s="63">
        <f>IF(PaxIN!G6="","",PaxIN!G6)</f>
      </c>
      <c r="F25" s="63"/>
      <c r="G25" s="66">
        <f>IF(PaxIN!E6="","",PaxIN!E6)</f>
      </c>
      <c r="H25" s="66"/>
      <c r="I25" s="37">
        <f>IF(PaxIN!H6="","",PaxIN!H6)</f>
      </c>
    </row>
    <row r="26" spans="1:9" s="4" customFormat="1" ht="31.5" customHeight="1" thickBot="1">
      <c r="A26" s="4">
        <v>6</v>
      </c>
      <c r="B26" s="13">
        <f>IF(PaxIN!A7="","",PaxIN!A7)</f>
      </c>
      <c r="C26" s="68">
        <f>IF(PaxIN!D7="","",PaxIN!D7)</f>
      </c>
      <c r="D26" s="68"/>
      <c r="E26" s="63">
        <f>IF(PaxIN!G7="","",PaxIN!G7)</f>
      </c>
      <c r="F26" s="63"/>
      <c r="G26" s="66">
        <f>IF(PaxIN!E7="","",PaxIN!E7)</f>
      </c>
      <c r="H26" s="66"/>
      <c r="I26" s="37">
        <f>IF(PaxIN!H7="","",PaxIN!H7)</f>
      </c>
    </row>
    <row r="27" spans="1:9" s="4" customFormat="1" ht="31.5" customHeight="1" thickBot="1">
      <c r="A27" s="4">
        <v>7</v>
      </c>
      <c r="B27" s="13">
        <f>IF(PaxIN!A8="","",PaxIN!A8)</f>
      </c>
      <c r="C27" s="68">
        <f>IF(PaxIN!D8="","",PaxIN!D8)</f>
      </c>
      <c r="D27" s="68"/>
      <c r="E27" s="63">
        <f>IF(PaxIN!G8="","",PaxIN!G8)</f>
      </c>
      <c r="F27" s="63"/>
      <c r="G27" s="66">
        <f>IF(PaxIN!E8="","",PaxIN!E8)</f>
      </c>
      <c r="H27" s="66"/>
      <c r="I27" s="37">
        <f>IF(PaxIN!H8="","",PaxIN!H8)</f>
      </c>
    </row>
    <row r="28" spans="1:9" s="4" customFormat="1" ht="31.5" customHeight="1" thickBot="1">
      <c r="A28" s="4">
        <v>8</v>
      </c>
      <c r="B28" s="13">
        <f>IF(PaxIN!A9="","",PaxIN!A9)</f>
      </c>
      <c r="C28" s="68">
        <f>IF(PaxIN!D9="","",PaxIN!D9)</f>
      </c>
      <c r="D28" s="68"/>
      <c r="E28" s="63">
        <f>IF(PaxIN!G9="","",PaxIN!G9)</f>
      </c>
      <c r="F28" s="63"/>
      <c r="G28" s="66">
        <f>IF(PaxIN!E9="","",PaxIN!E9)</f>
      </c>
      <c r="H28" s="66"/>
      <c r="I28" s="37">
        <f>IF(PaxIN!H9="","",PaxIN!H9)</f>
      </c>
    </row>
    <row r="29" spans="1:9" s="4" customFormat="1" ht="31.5" customHeight="1" thickBot="1">
      <c r="A29" s="4">
        <v>9</v>
      </c>
      <c r="B29" s="13">
        <f>IF(PaxIN!A10="","",PaxIN!A10)</f>
      </c>
      <c r="C29" s="68">
        <f>IF(PaxIN!D10="","",PaxIN!D10)</f>
      </c>
      <c r="D29" s="68"/>
      <c r="E29" s="63">
        <f>IF(PaxIN!G10="","",PaxIN!G10)</f>
      </c>
      <c r="F29" s="63"/>
      <c r="G29" s="66">
        <f>IF(PaxIN!E10="","",PaxIN!E10)</f>
      </c>
      <c r="H29" s="66"/>
      <c r="I29" s="37">
        <f>IF(PaxIN!H10="","",PaxIN!H10)</f>
      </c>
    </row>
    <row r="30" spans="1:9" s="4" customFormat="1" ht="31.5" customHeight="1" thickBot="1">
      <c r="A30" s="4">
        <v>10</v>
      </c>
      <c r="B30" s="13">
        <f>IF(PaxIN!A11="","",PaxIN!A11)</f>
      </c>
      <c r="C30" s="68">
        <f>IF(PaxIN!D11="","",PaxIN!D11)</f>
      </c>
      <c r="D30" s="68"/>
      <c r="E30" s="63">
        <f>IF(PaxIN!G11="","",PaxIN!G11)</f>
      </c>
      <c r="F30" s="63"/>
      <c r="G30" s="66">
        <f>IF(PaxIN!E11="","",PaxIN!E11)</f>
      </c>
      <c r="H30" s="66"/>
      <c r="I30" s="37">
        <f>IF(PaxIN!H11="","",PaxIN!H11)</f>
      </c>
    </row>
    <row r="31" spans="1:9" s="4" customFormat="1" ht="31.5" customHeight="1" thickBot="1">
      <c r="A31" s="4">
        <v>11</v>
      </c>
      <c r="B31" s="13">
        <f>IF(PaxIN!A12="","",PaxIN!A12)</f>
      </c>
      <c r="C31" s="68">
        <f>IF(PaxIN!D12="","",PaxIN!D12)</f>
      </c>
      <c r="D31" s="68"/>
      <c r="E31" s="63">
        <f>IF(PaxIN!G12="","",PaxIN!G12)</f>
      </c>
      <c r="F31" s="63"/>
      <c r="G31" s="66">
        <f>IF(PaxIN!E12="","",PaxIN!E12)</f>
      </c>
      <c r="H31" s="66"/>
      <c r="I31" s="37">
        <f>IF(PaxIN!H12="","",PaxIN!H12)</f>
      </c>
    </row>
    <row r="32" spans="1:9" s="4" customFormat="1" ht="31.5" customHeight="1" thickBot="1">
      <c r="A32" s="4">
        <v>12</v>
      </c>
      <c r="B32" s="13">
        <f>IF(PaxIN!A13="","",PaxIN!A13)</f>
      </c>
      <c r="C32" s="68">
        <f>IF(PaxIN!D13="","",PaxIN!D13)</f>
      </c>
      <c r="D32" s="68"/>
      <c r="E32" s="63">
        <f>IF(PaxIN!G13="","",PaxIN!G13)</f>
      </c>
      <c r="F32" s="63"/>
      <c r="G32" s="66">
        <f>IF(PaxIN!E13="","",PaxIN!E13)</f>
      </c>
      <c r="H32" s="66"/>
      <c r="I32" s="37">
        <f>IF(PaxIN!H13="","",PaxIN!H13)</f>
      </c>
    </row>
    <row r="33" spans="1:9" s="4" customFormat="1" ht="31.5" customHeight="1" thickBot="1">
      <c r="A33" s="4">
        <v>13</v>
      </c>
      <c r="B33" s="13">
        <f>IF(PaxIN!A14="","",PaxIN!A14)</f>
      </c>
      <c r="C33" s="68">
        <f>IF(PaxIN!D14="","",PaxIN!D14)</f>
      </c>
      <c r="D33" s="68"/>
      <c r="E33" s="63">
        <f>IF(PaxIN!G14="","",PaxIN!G14)</f>
      </c>
      <c r="F33" s="63"/>
      <c r="G33" s="66">
        <f>IF(PaxIN!E14="","",PaxIN!E14)</f>
      </c>
      <c r="H33" s="66"/>
      <c r="I33" s="37">
        <f>IF(PaxIN!H14="","",PaxIN!H14)</f>
      </c>
    </row>
    <row r="34" spans="1:9" s="4" customFormat="1" ht="31.5" customHeight="1">
      <c r="A34" s="4">
        <v>14</v>
      </c>
      <c r="B34" s="13">
        <f>IF(PaxIN!A15="","",PaxIN!A15)</f>
      </c>
      <c r="C34" s="68">
        <f>IF(PaxIN!D15="","",PaxIN!D15)</f>
      </c>
      <c r="D34" s="68"/>
      <c r="E34" s="63">
        <f>IF(PaxIN!G15="","",PaxIN!G15)</f>
      </c>
      <c r="F34" s="63"/>
      <c r="G34" s="66">
        <f>IF(PaxIN!E15="","",PaxIN!E15)</f>
      </c>
      <c r="H34" s="66"/>
      <c r="I34" s="37">
        <f>IF(PaxIN!H15="","",PaxIN!H15)</f>
      </c>
    </row>
    <row r="35" spans="2:9" s="4" customFormat="1" ht="15.75" customHeight="1" thickBot="1">
      <c r="B35" s="54"/>
      <c r="C35" s="55"/>
      <c r="D35" s="55"/>
      <c r="E35" s="55"/>
      <c r="F35" s="55"/>
      <c r="G35" s="71" t="s">
        <v>24</v>
      </c>
      <c r="H35" s="72"/>
      <c r="I35" s="73"/>
    </row>
    <row r="36" spans="2:9" s="4" customFormat="1" ht="19.5" customHeight="1">
      <c r="B36" s="74" t="s">
        <v>10</v>
      </c>
      <c r="C36" s="75"/>
      <c r="D36" s="75"/>
      <c r="E36" s="75"/>
      <c r="F36" s="75"/>
      <c r="G36" s="14"/>
      <c r="H36" s="15"/>
      <c r="I36" s="16"/>
    </row>
    <row r="37" spans="2:9" s="4" customFormat="1" ht="24" customHeight="1">
      <c r="B37" s="17" t="s">
        <v>4</v>
      </c>
      <c r="C37" s="15"/>
      <c r="D37" s="15"/>
      <c r="E37" s="15"/>
      <c r="F37" s="15"/>
      <c r="G37" s="14"/>
      <c r="H37" s="15"/>
      <c r="I37" s="16"/>
    </row>
    <row r="38" spans="2:9" s="4" customFormat="1" ht="20.25" customHeight="1">
      <c r="B38" s="17" t="s">
        <v>16</v>
      </c>
      <c r="C38" s="15"/>
      <c r="D38" s="15"/>
      <c r="E38" s="15"/>
      <c r="F38" s="15"/>
      <c r="G38" s="14"/>
      <c r="H38" s="15"/>
      <c r="I38" s="16"/>
    </row>
    <row r="39" spans="2:9" s="4" customFormat="1" ht="21" customHeight="1">
      <c r="B39" s="17" t="s">
        <v>17</v>
      </c>
      <c r="C39" s="15"/>
      <c r="D39" s="15"/>
      <c r="E39" s="15"/>
      <c r="F39" s="15"/>
      <c r="G39" s="14"/>
      <c r="H39" s="15"/>
      <c r="I39" s="16"/>
    </row>
    <row r="40" spans="2:9" s="4" customFormat="1" ht="15.75">
      <c r="B40" s="17"/>
      <c r="C40" s="15"/>
      <c r="D40" s="15"/>
      <c r="E40" s="15"/>
      <c r="F40" s="15"/>
      <c r="G40" s="14"/>
      <c r="H40" s="15"/>
      <c r="I40" s="16"/>
    </row>
    <row r="41" spans="2:9" s="4" customFormat="1" ht="16.5" customHeight="1">
      <c r="B41" s="76" t="s">
        <v>11</v>
      </c>
      <c r="C41" s="77"/>
      <c r="D41" s="77"/>
      <c r="E41" s="77"/>
      <c r="F41" s="77"/>
      <c r="G41" s="14"/>
      <c r="H41" s="15"/>
      <c r="I41" s="16"/>
    </row>
    <row r="42" spans="2:9" s="4" customFormat="1" ht="22.5" customHeight="1">
      <c r="B42" s="17"/>
      <c r="C42" s="78" t="s">
        <v>19</v>
      </c>
      <c r="D42" s="78"/>
      <c r="E42" s="18"/>
      <c r="F42" s="15"/>
      <c r="G42" s="14"/>
      <c r="H42" s="15"/>
      <c r="I42" s="16"/>
    </row>
    <row r="43" spans="2:9" s="4" customFormat="1" ht="28.5" customHeight="1" thickBot="1">
      <c r="B43" s="19"/>
      <c r="C43" s="20"/>
      <c r="D43" s="20"/>
      <c r="E43" s="20" t="s">
        <v>5</v>
      </c>
      <c r="F43" s="20"/>
      <c r="G43" s="21"/>
      <c r="H43" s="22"/>
      <c r="I43" s="23"/>
    </row>
    <row r="44" s="4" customFormat="1" ht="15.75">
      <c r="B44" s="24" t="s">
        <v>6</v>
      </c>
    </row>
    <row r="45" s="4" customFormat="1" ht="15.75">
      <c r="B45" s="24" t="s">
        <v>7</v>
      </c>
    </row>
    <row r="46" s="4" customFormat="1" ht="15.75"/>
    <row r="47" spans="6:9" s="4" customFormat="1" ht="15.75">
      <c r="F47" s="25" t="s">
        <v>8</v>
      </c>
      <c r="G47" s="18"/>
      <c r="H47" s="18"/>
      <c r="I47" s="18"/>
    </row>
    <row r="48" spans="7:9" s="4" customFormat="1" ht="15.75">
      <c r="G48" s="69" t="s">
        <v>18</v>
      </c>
      <c r="H48" s="69"/>
      <c r="I48" s="69"/>
    </row>
    <row r="49" s="4" customFormat="1" ht="15.75"/>
    <row r="50" spans="3:6" s="4" customFormat="1" ht="15.75">
      <c r="C50" s="15"/>
      <c r="D50" s="15"/>
      <c r="E50" s="15"/>
      <c r="F50" s="15"/>
    </row>
    <row r="51" spans="3:6" s="4" customFormat="1" ht="26.25">
      <c r="C51" s="15"/>
      <c r="D51" s="70"/>
      <c r="E51" s="70"/>
      <c r="F51" s="15"/>
    </row>
    <row r="52" spans="3:6" s="4" customFormat="1" ht="15.75">
      <c r="C52" s="15"/>
      <c r="D52" s="15"/>
      <c r="E52" s="15"/>
      <c r="F52" s="15"/>
    </row>
    <row r="53" spans="3:6" s="4" customFormat="1" ht="15.75">
      <c r="C53" s="15"/>
      <c r="D53" s="15"/>
      <c r="E53" s="15"/>
      <c r="F53" s="15"/>
    </row>
    <row r="54" spans="3:6" s="4" customFormat="1" ht="15.75">
      <c r="C54" s="15"/>
      <c r="D54" s="15"/>
      <c r="E54" s="15"/>
      <c r="F54" s="15"/>
    </row>
    <row r="55" s="4" customFormat="1" ht="15.75"/>
    <row r="56" s="4" customFormat="1" ht="15.75"/>
    <row r="57" s="4" customFormat="1" ht="15.75"/>
    <row r="58" s="4" customFormat="1" ht="15.75"/>
    <row r="59" s="4" customFormat="1" ht="15.75"/>
  </sheetData>
  <sheetProtection/>
  <mergeCells count="79">
    <mergeCell ref="C34:D34"/>
    <mergeCell ref="E34:F34"/>
    <mergeCell ref="G34:H34"/>
    <mergeCell ref="C32:D32"/>
    <mergeCell ref="E32:F32"/>
    <mergeCell ref="G32:H32"/>
    <mergeCell ref="C33:D33"/>
    <mergeCell ref="E33:F33"/>
    <mergeCell ref="G33:H33"/>
    <mergeCell ref="E2:G2"/>
    <mergeCell ref="B5:I5"/>
    <mergeCell ref="D11:E11"/>
    <mergeCell ref="G11:I11"/>
    <mergeCell ref="B10:C10"/>
    <mergeCell ref="D10:E10"/>
    <mergeCell ref="I2:I3"/>
    <mergeCell ref="G10:I10"/>
    <mergeCell ref="D7:I7"/>
    <mergeCell ref="E3:G3"/>
    <mergeCell ref="G17:H17"/>
    <mergeCell ref="C16:D16"/>
    <mergeCell ref="B13:D13"/>
    <mergeCell ref="E13:F13"/>
    <mergeCell ref="G13:H13"/>
    <mergeCell ref="C15:D15"/>
    <mergeCell ref="E15:F15"/>
    <mergeCell ref="G15:H15"/>
    <mergeCell ref="C31:D31"/>
    <mergeCell ref="E31:F31"/>
    <mergeCell ref="G31:H31"/>
    <mergeCell ref="D12:E12"/>
    <mergeCell ref="G12:I12"/>
    <mergeCell ref="C23:D23"/>
    <mergeCell ref="E23:F23"/>
    <mergeCell ref="G23:H23"/>
    <mergeCell ref="G22:H22"/>
    <mergeCell ref="C17:D17"/>
    <mergeCell ref="G48:I48"/>
    <mergeCell ref="D51:E51"/>
    <mergeCell ref="G35:I35"/>
    <mergeCell ref="B36:F36"/>
    <mergeCell ref="B41:F41"/>
    <mergeCell ref="C42:D42"/>
    <mergeCell ref="C21:D21"/>
    <mergeCell ref="E21:F21"/>
    <mergeCell ref="G21:H21"/>
    <mergeCell ref="C22:D22"/>
    <mergeCell ref="E22:F22"/>
    <mergeCell ref="C24:D24"/>
    <mergeCell ref="E24:F24"/>
    <mergeCell ref="G24:H24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E25:F25"/>
    <mergeCell ref="G25:H25"/>
    <mergeCell ref="C26:D26"/>
    <mergeCell ref="E26:F26"/>
    <mergeCell ref="G26:H26"/>
    <mergeCell ref="C25:D25"/>
    <mergeCell ref="C19:D19"/>
    <mergeCell ref="E19:F19"/>
    <mergeCell ref="G19:H19"/>
    <mergeCell ref="E4:G4"/>
    <mergeCell ref="E16:F16"/>
    <mergeCell ref="G16:H16"/>
    <mergeCell ref="C18:D18"/>
    <mergeCell ref="E18:F18"/>
    <mergeCell ref="G18:H18"/>
    <mergeCell ref="E17:F17"/>
  </mergeCells>
  <printOptions horizontalCentered="1"/>
  <pageMargins left="0" right="0" top="0.5" bottom="0.25" header="0.5" footer="0.5"/>
  <pageSetup fitToHeight="1" fitToWidth="1" horizontalDpi="600" verticalDpi="6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80" zoomScaleNormal="80" zoomScalePageLayoutView="0" workbookViewId="0" topLeftCell="A1">
      <selection activeCell="G10" sqref="G10:I10"/>
    </sheetView>
  </sheetViews>
  <sheetFormatPr defaultColWidth="9.140625" defaultRowHeight="12.75"/>
  <cols>
    <col min="1" max="1" width="3.140625" style="1" customWidth="1"/>
    <col min="2" max="2" width="13.140625" style="1" customWidth="1"/>
    <col min="3" max="3" width="20.140625" style="1" customWidth="1"/>
    <col min="4" max="4" width="19.140625" style="1" customWidth="1"/>
    <col min="5" max="5" width="25.00390625" style="1" customWidth="1"/>
    <col min="6" max="6" width="15.421875" style="1" customWidth="1"/>
    <col min="7" max="7" width="22.421875" style="1" customWidth="1"/>
    <col min="8" max="8" width="7.421875" style="1" customWidth="1"/>
    <col min="9" max="9" width="35.8515625" style="1" customWidth="1"/>
  </cols>
  <sheetData>
    <row r="1" spans="2:9" ht="15.75">
      <c r="B1" s="4"/>
      <c r="C1" s="4"/>
      <c r="D1" s="4"/>
      <c r="E1" s="4"/>
      <c r="F1" s="4"/>
      <c r="G1" s="4"/>
      <c r="H1" s="4"/>
      <c r="I1" s="4"/>
    </row>
    <row r="2" spans="2:9" ht="29.25" customHeight="1">
      <c r="B2" s="4"/>
      <c r="C2" s="4"/>
      <c r="D2" s="4"/>
      <c r="E2" s="88" t="s">
        <v>12</v>
      </c>
      <c r="F2" s="88"/>
      <c r="G2" s="88"/>
      <c r="H2" s="4"/>
      <c r="I2" s="94">
        <f>IF(Order!Z2="Fuel Stop","FUEL STOP","")</f>
      </c>
    </row>
    <row r="3" spans="2:9" ht="20.25">
      <c r="B3" s="56"/>
      <c r="C3" s="56"/>
      <c r="D3" s="56"/>
      <c r="E3" s="98" t="s">
        <v>0</v>
      </c>
      <c r="F3" s="98"/>
      <c r="G3" s="98"/>
      <c r="H3" s="56"/>
      <c r="I3" s="94"/>
    </row>
    <row r="4" spans="2:9" ht="18.75">
      <c r="B4" s="57"/>
      <c r="C4" s="57"/>
      <c r="D4" s="57"/>
      <c r="E4" s="67" t="s">
        <v>72</v>
      </c>
      <c r="F4" s="67"/>
      <c r="G4" s="67"/>
      <c r="H4" s="57"/>
      <c r="I4" s="59" t="str">
        <f>CONCATENATE("Type: ",Order!P2," / ","MTOW :",Order!AA2," lbs")</f>
        <v>Type: H4000 / MTOW :39500 lbs</v>
      </c>
    </row>
    <row r="5" spans="2:9" ht="18.75">
      <c r="B5" s="58"/>
      <c r="C5" s="58"/>
      <c r="D5" s="58" t="s">
        <v>69</v>
      </c>
      <c r="E5" s="58"/>
      <c r="F5" s="58"/>
      <c r="G5" s="58"/>
      <c r="H5" s="58"/>
      <c r="I5" s="58"/>
    </row>
    <row r="6" spans="2:9" ht="15.75">
      <c r="B6" s="4"/>
      <c r="C6" s="4"/>
      <c r="D6" s="4"/>
      <c r="E6" s="4"/>
      <c r="F6" s="4"/>
      <c r="G6" s="4"/>
      <c r="H6" s="4"/>
      <c r="I6" s="4"/>
    </row>
    <row r="7" spans="2:9" ht="27">
      <c r="B7" s="26" t="s">
        <v>25</v>
      </c>
      <c r="C7" s="26"/>
      <c r="D7" s="96" t="str">
        <f>Order!A2</f>
        <v>T3 AVIATION</v>
      </c>
      <c r="E7" s="97"/>
      <c r="F7" s="97"/>
      <c r="G7" s="97"/>
      <c r="H7" s="97"/>
      <c r="I7" s="97"/>
    </row>
    <row r="8" spans="2:9" ht="13.5" customHeight="1">
      <c r="B8" s="26"/>
      <c r="C8" s="26"/>
      <c r="D8" s="27"/>
      <c r="E8" s="28"/>
      <c r="F8" s="28"/>
      <c r="G8" s="28"/>
      <c r="H8" s="28"/>
      <c r="I8" s="28"/>
    </row>
    <row r="9" spans="2:9" ht="30">
      <c r="B9" s="4" t="s">
        <v>9</v>
      </c>
      <c r="C9" s="26"/>
      <c r="D9" s="26"/>
      <c r="E9" s="3" t="str">
        <f>Order!B2</f>
        <v>N70RC</v>
      </c>
      <c r="F9" s="29" t="s">
        <v>2</v>
      </c>
      <c r="G9" s="30">
        <f>IF(Order!AB2="",Order!Q2,_xlfn.IFERROR(Order!AD2,Order!AB2))</f>
        <v>0</v>
      </c>
      <c r="H9" s="29" t="s">
        <v>1</v>
      </c>
      <c r="I9" s="31">
        <f>Order!S2</f>
        <v>44011.5</v>
      </c>
    </row>
    <row r="10" spans="2:9" ht="20.25">
      <c r="B10" s="91" t="s">
        <v>3</v>
      </c>
      <c r="C10" s="91"/>
      <c r="D10" s="92" t="str">
        <f>Order!O2</f>
        <v>Providenciales, Turks &amp; Caicos</v>
      </c>
      <c r="E10" s="93"/>
      <c r="F10" s="2" t="s">
        <v>52</v>
      </c>
      <c r="G10" s="95" t="str">
        <f>Order!X2</f>
        <v>Bedford, Massachusetts</v>
      </c>
      <c r="H10" s="95"/>
      <c r="I10" s="95"/>
    </row>
    <row r="11" spans="4:9" ht="15.75">
      <c r="D11" s="90" t="s">
        <v>20</v>
      </c>
      <c r="E11" s="90"/>
      <c r="G11" s="90" t="s">
        <v>20</v>
      </c>
      <c r="H11" s="90"/>
      <c r="I11" s="90"/>
    </row>
    <row r="12" spans="1:9" ht="19.5" thickBot="1">
      <c r="A12" s="4"/>
      <c r="B12" s="4"/>
      <c r="C12" s="5"/>
      <c r="D12" s="79" t="str">
        <f>Order!L2</f>
        <v>MBPV</v>
      </c>
      <c r="E12" s="80"/>
      <c r="F12" s="4"/>
      <c r="G12" s="81" t="str">
        <f>Order!U2</f>
        <v>KBED</v>
      </c>
      <c r="H12" s="81"/>
      <c r="I12" s="81"/>
    </row>
    <row r="13" spans="1:9" ht="15.75">
      <c r="A13" s="4"/>
      <c r="B13" s="82" t="s">
        <v>21</v>
      </c>
      <c r="C13" s="83"/>
      <c r="D13" s="83"/>
      <c r="E13" s="84" t="s">
        <v>13</v>
      </c>
      <c r="F13" s="85"/>
      <c r="G13" s="86" t="s">
        <v>23</v>
      </c>
      <c r="H13" s="87"/>
      <c r="I13" s="6" t="s">
        <v>14</v>
      </c>
    </row>
    <row r="14" spans="1:9" ht="16.5" thickBot="1">
      <c r="A14" s="4"/>
      <c r="B14" s="7"/>
      <c r="C14" s="8"/>
      <c r="D14" s="8"/>
      <c r="E14" s="9"/>
      <c r="F14" s="10"/>
      <c r="G14" s="9"/>
      <c r="H14" s="10"/>
      <c r="I14" s="11"/>
    </row>
    <row r="15" spans="1:9" ht="31.5" customHeight="1" thickBot="1">
      <c r="A15" s="1">
        <v>1</v>
      </c>
      <c r="B15" s="12">
        <f>IF(CrewOut!A2="","",IF(ISNA(VLOOKUP(CrewOut!A2,CrewOut!$I$2:$J$9,2,FALSE)),"",VLOOKUP(CrewOut!A2,CrewOut!$I$2:$J$9,2,FALSE)))</f>
      </c>
      <c r="C15" s="61">
        <f>IF(B15="","",IF(CrewOut!D2="","",CrewOut!D2))</f>
      </c>
      <c r="D15" s="62"/>
      <c r="E15" s="63">
        <f>IF(B15="","",IF(CrewOut!G2="","",CrewOut!G2))</f>
      </c>
      <c r="F15" s="64"/>
      <c r="G15" s="65">
        <f>IF(B15="","",IF(CrewOut!E2="","",CrewOut!E2))</f>
      </c>
      <c r="H15" s="66"/>
      <c r="I15" s="48">
        <f>IF(B15="","",IF(CrewOut!H2="","",CrewOut!H2))</f>
      </c>
    </row>
    <row r="16" spans="1:9" ht="31.5" customHeight="1" thickBot="1">
      <c r="A16" s="1">
        <v>2</v>
      </c>
      <c r="B16" s="12">
        <f>IF(CrewOut!A3="","",IF(ISNA(VLOOKUP(CrewOut!A3,CrewOut!$I$2:$J$9,2,FALSE)),"",VLOOKUP(CrewOut!A3,CrewOut!$I$2:$J$9,2,FALSE)))</f>
      </c>
      <c r="C16" s="61">
        <f>IF(B16="","",IF(CrewOut!D3="","",CrewOut!D3))</f>
      </c>
      <c r="D16" s="62"/>
      <c r="E16" s="63">
        <f>IF(B16="","",IF(CrewOut!G3="","",CrewOut!G3))</f>
      </c>
      <c r="F16" s="64"/>
      <c r="G16" s="65">
        <f>IF(B16="","",IF(CrewOut!E3="","",CrewOut!E3))</f>
      </c>
      <c r="H16" s="66"/>
      <c r="I16" s="48">
        <f>IF(B16="","",IF(CrewOut!H3="","",CrewOut!H3))</f>
      </c>
    </row>
    <row r="17" spans="1:9" ht="31.5" customHeight="1" thickBot="1">
      <c r="A17" s="1">
        <v>3</v>
      </c>
      <c r="B17" s="12">
        <f>IF(CrewOut!A4="","",IF(ISNA(VLOOKUP(CrewOut!A4,CrewOut!$I$2:$J$9,2,FALSE)),"",VLOOKUP(CrewOut!A4,CrewOut!$I$2:$J$9,2,FALSE)))</f>
      </c>
      <c r="C17" s="61">
        <f>IF(B17="","",IF(CrewOut!D4="","",CrewOut!D4))</f>
      </c>
      <c r="D17" s="62"/>
      <c r="E17" s="63">
        <f>IF(B17="","",IF(CrewOut!G4="","",CrewOut!G4))</f>
      </c>
      <c r="F17" s="64"/>
      <c r="G17" s="65">
        <f>IF(B17="","",IF(CrewOut!E4="","",CrewOut!E4))</f>
      </c>
      <c r="H17" s="66"/>
      <c r="I17" s="48">
        <f>IF(B17="","",IF(CrewOut!H4="","",CrewOut!H4))</f>
      </c>
    </row>
    <row r="18" spans="1:9" ht="31.5" customHeight="1" thickBot="1">
      <c r="A18" s="1">
        <v>4</v>
      </c>
      <c r="B18" s="12">
        <f>IF(CrewOut!A5="","",IF(ISNA(VLOOKUP(CrewOut!A5,CrewOut!$I$2:$J$9,2,FALSE)),"",VLOOKUP(CrewOut!A5,CrewOut!$I$2:$J$9,2,FALSE)))</f>
      </c>
      <c r="C18" s="61">
        <f>IF(B18="","",IF(CrewOut!D5="","",CrewOut!D5))</f>
      </c>
      <c r="D18" s="62"/>
      <c r="E18" s="63">
        <f>IF(B18="","",IF(CrewOut!G5="","",CrewOut!G5))</f>
      </c>
      <c r="F18" s="64"/>
      <c r="G18" s="65">
        <f>IF(B18="","",IF(CrewOut!E5="","",CrewOut!E5))</f>
      </c>
      <c r="H18" s="66"/>
      <c r="I18" s="48">
        <f>IF(B18="","",IF(CrewOut!H5="","",CrewOut!H5))</f>
      </c>
    </row>
    <row r="19" spans="1:9" ht="31.5" customHeight="1" thickBot="1">
      <c r="A19" s="4"/>
      <c r="B19" s="49"/>
      <c r="C19" s="50"/>
      <c r="D19" s="50"/>
      <c r="E19" s="50"/>
      <c r="F19" s="50"/>
      <c r="G19" s="51"/>
      <c r="H19" s="52"/>
      <c r="I19" s="53"/>
    </row>
    <row r="20" spans="1:9" ht="31.5" customHeight="1" thickBot="1">
      <c r="A20" s="4">
        <v>1</v>
      </c>
      <c r="B20" s="13">
        <f>IF(PaxOut!A2="","",PaxOut!A2)</f>
      </c>
      <c r="C20" s="68">
        <f>IF(PaxOut!D2="","",PaxOut!D2)</f>
      </c>
      <c r="D20" s="68"/>
      <c r="E20" s="63">
        <f>IF(PaxOut!G2="","",PaxOut!G2)</f>
      </c>
      <c r="F20" s="63"/>
      <c r="G20" s="66">
        <f>IF(PaxOut!E2="","",PaxOut!E2)</f>
      </c>
      <c r="H20" s="66"/>
      <c r="I20" s="37">
        <f>IF(PaxOut!H2="","",PaxOut!H2)</f>
      </c>
    </row>
    <row r="21" spans="1:9" ht="31.5" customHeight="1" thickBot="1">
      <c r="A21" s="4">
        <v>2</v>
      </c>
      <c r="B21" s="13">
        <f>IF(PaxOut!A3="","",PaxOut!A3)</f>
      </c>
      <c r="C21" s="68">
        <f>IF(PaxOut!D3="","",PaxOut!D3)</f>
      </c>
      <c r="D21" s="68"/>
      <c r="E21" s="63">
        <f>IF(PaxOut!G3="","",PaxOut!G3)</f>
      </c>
      <c r="F21" s="63"/>
      <c r="G21" s="66">
        <f>IF(PaxOut!E3="","",PaxOut!E3)</f>
      </c>
      <c r="H21" s="66"/>
      <c r="I21" s="37">
        <f>IF(PaxOut!H3="","",PaxOut!H3)</f>
      </c>
    </row>
    <row r="22" spans="1:9" ht="31.5" customHeight="1" thickBot="1">
      <c r="A22" s="4">
        <v>3</v>
      </c>
      <c r="B22" s="13">
        <f>IF(PaxOut!A4="","",PaxOut!A4)</f>
      </c>
      <c r="C22" s="68">
        <f>IF(PaxOut!D4="","",PaxOut!D4)</f>
      </c>
      <c r="D22" s="68"/>
      <c r="E22" s="63">
        <f>IF(PaxOut!G4="","",PaxOut!G4)</f>
      </c>
      <c r="F22" s="63"/>
      <c r="G22" s="66">
        <f>IF(PaxOut!E4="","",PaxOut!E4)</f>
      </c>
      <c r="H22" s="66"/>
      <c r="I22" s="37">
        <f>IF(PaxOut!H4="","",PaxOut!H4)</f>
      </c>
    </row>
    <row r="23" spans="1:9" ht="31.5" customHeight="1" thickBot="1">
      <c r="A23" s="4">
        <v>4</v>
      </c>
      <c r="B23" s="13">
        <f>IF(PaxOut!A5="","",PaxOut!A5)</f>
      </c>
      <c r="C23" s="68">
        <f>IF(PaxOut!D5="","",PaxOut!D5)</f>
      </c>
      <c r="D23" s="68"/>
      <c r="E23" s="63">
        <f>IF(PaxOut!G5="","",PaxOut!G5)</f>
      </c>
      <c r="F23" s="63"/>
      <c r="G23" s="66">
        <f>IF(PaxOut!E5="","",PaxOut!E5)</f>
      </c>
      <c r="H23" s="66"/>
      <c r="I23" s="37">
        <f>IF(PaxOut!H5="","",PaxOut!H5)</f>
      </c>
    </row>
    <row r="24" spans="1:9" ht="31.5" customHeight="1" thickBot="1">
      <c r="A24" s="4">
        <v>5</v>
      </c>
      <c r="B24" s="13">
        <f>IF(PaxOut!A6="","",PaxOut!A6)</f>
      </c>
      <c r="C24" s="68">
        <f>IF(PaxOut!D6="","",PaxOut!D6)</f>
      </c>
      <c r="D24" s="68"/>
      <c r="E24" s="63">
        <f>IF(PaxOut!G6="","",PaxOut!G6)</f>
      </c>
      <c r="F24" s="63"/>
      <c r="G24" s="66">
        <f>IF(PaxOut!E6="","",PaxOut!E6)</f>
      </c>
      <c r="H24" s="66"/>
      <c r="I24" s="37">
        <f>IF(PaxOut!H6="","",PaxOut!H6)</f>
      </c>
    </row>
    <row r="25" spans="1:9" ht="31.5" customHeight="1" thickBot="1">
      <c r="A25" s="4">
        <v>6</v>
      </c>
      <c r="B25" s="13">
        <f>IF(PaxOut!A7="","",PaxOut!A7)</f>
      </c>
      <c r="C25" s="68">
        <f>IF(PaxOut!D7="","",PaxOut!D7)</f>
      </c>
      <c r="D25" s="68"/>
      <c r="E25" s="63">
        <f>IF(PaxOut!G7="","",PaxOut!G7)</f>
      </c>
      <c r="F25" s="63"/>
      <c r="G25" s="66">
        <f>IF(PaxOut!E7="","",PaxOut!E7)</f>
      </c>
      <c r="H25" s="66"/>
      <c r="I25" s="37">
        <f>IF(PaxOut!H7="","",PaxOut!H7)</f>
      </c>
    </row>
    <row r="26" spans="1:9" ht="31.5" customHeight="1" thickBot="1">
      <c r="A26" s="4">
        <v>7</v>
      </c>
      <c r="B26" s="13">
        <f>IF(PaxOut!A8="","",PaxOut!A8)</f>
      </c>
      <c r="C26" s="68">
        <f>IF(PaxOut!D8="","",PaxOut!D8)</f>
      </c>
      <c r="D26" s="68"/>
      <c r="E26" s="63">
        <f>IF(PaxOut!G8="","",PaxOut!G8)</f>
      </c>
      <c r="F26" s="63"/>
      <c r="G26" s="66">
        <f>IF(PaxOut!E8="","",PaxOut!E8)</f>
      </c>
      <c r="H26" s="66"/>
      <c r="I26" s="37">
        <f>IF(PaxOut!H8="","",PaxOut!H8)</f>
      </c>
    </row>
    <row r="27" spans="1:9" ht="31.5" customHeight="1" thickBot="1">
      <c r="A27" s="4">
        <v>8</v>
      </c>
      <c r="B27" s="13">
        <f>IF(PaxOut!A9="","",PaxOut!A9)</f>
      </c>
      <c r="C27" s="68">
        <f>IF(PaxOut!D9="","",PaxOut!D9)</f>
      </c>
      <c r="D27" s="68"/>
      <c r="E27" s="63">
        <f>IF(PaxOut!G9="","",PaxOut!G9)</f>
      </c>
      <c r="F27" s="63"/>
      <c r="G27" s="66">
        <f>IF(PaxOut!E9="","",PaxOut!E9)</f>
      </c>
      <c r="H27" s="66"/>
      <c r="I27" s="37">
        <f>IF(PaxOut!H9="","",PaxOut!H9)</f>
      </c>
    </row>
    <row r="28" spans="1:9" ht="31.5" customHeight="1" thickBot="1">
      <c r="A28" s="4">
        <v>9</v>
      </c>
      <c r="B28" s="13">
        <f>IF(PaxOut!A10="","",PaxOut!A10)</f>
      </c>
      <c r="C28" s="68">
        <f>IF(PaxOut!D10="","",PaxOut!D10)</f>
      </c>
      <c r="D28" s="68"/>
      <c r="E28" s="63">
        <f>IF(PaxOut!G10="","",PaxOut!G10)</f>
      </c>
      <c r="F28" s="63"/>
      <c r="G28" s="66">
        <f>IF(PaxOut!E10="","",PaxOut!E10)</f>
      </c>
      <c r="H28" s="66"/>
      <c r="I28" s="37">
        <f>IF(PaxOut!H10="","",PaxOut!H10)</f>
      </c>
    </row>
    <row r="29" spans="1:9" ht="31.5" customHeight="1" thickBot="1">
      <c r="A29" s="4">
        <v>10</v>
      </c>
      <c r="B29" s="13">
        <f>IF(PaxOut!A11="","",PaxOut!A11)</f>
      </c>
      <c r="C29" s="68">
        <f>IF(PaxOut!D11="","",PaxOut!D11)</f>
      </c>
      <c r="D29" s="68"/>
      <c r="E29" s="63">
        <f>IF(PaxOut!G11="","",PaxOut!G11)</f>
      </c>
      <c r="F29" s="63"/>
      <c r="G29" s="66">
        <f>IF(PaxOut!E11="","",PaxOut!E11)</f>
      </c>
      <c r="H29" s="66"/>
      <c r="I29" s="37">
        <f>IF(PaxOut!H11="","",PaxOut!H11)</f>
      </c>
    </row>
    <row r="30" spans="1:9" ht="31.5" customHeight="1" thickBot="1">
      <c r="A30" s="4">
        <v>11</v>
      </c>
      <c r="B30" s="13">
        <f>IF(PaxOut!A12="","",PaxOut!A12)</f>
      </c>
      <c r="C30" s="68">
        <f>IF(PaxOut!D12="","",PaxOut!D12)</f>
      </c>
      <c r="D30" s="68"/>
      <c r="E30" s="63">
        <f>IF(PaxOut!G12="","",PaxOut!G12)</f>
      </c>
      <c r="F30" s="63"/>
      <c r="G30" s="66">
        <f>IF(PaxOut!E12="","",PaxOut!E12)</f>
      </c>
      <c r="H30" s="66"/>
      <c r="I30" s="37">
        <f>IF(PaxOut!H12="","",PaxOut!H12)</f>
      </c>
    </row>
    <row r="31" spans="1:9" ht="31.5" customHeight="1" thickBot="1">
      <c r="A31" s="4">
        <v>12</v>
      </c>
      <c r="B31" s="13">
        <f>IF(PaxOut!A13="","",PaxOut!A13)</f>
      </c>
      <c r="C31" s="68">
        <f>IF(PaxOut!D13="","",PaxOut!D13)</f>
      </c>
      <c r="D31" s="68"/>
      <c r="E31" s="63">
        <f>IF(PaxOut!G13="","",PaxOut!G13)</f>
      </c>
      <c r="F31" s="63"/>
      <c r="G31" s="66">
        <f>IF(PaxOut!E13="","",PaxOut!E13)</f>
      </c>
      <c r="H31" s="66"/>
      <c r="I31" s="37">
        <f>IF(PaxOut!H13="","",PaxOut!H13)</f>
      </c>
    </row>
    <row r="32" spans="1:9" ht="31.5" customHeight="1" thickBot="1">
      <c r="A32" s="4">
        <v>13</v>
      </c>
      <c r="B32" s="13">
        <f>IF(PaxOut!A14="","",PaxOut!A14)</f>
      </c>
      <c r="C32" s="68">
        <f>IF(PaxOut!D14="","",PaxOut!D14)</f>
      </c>
      <c r="D32" s="68"/>
      <c r="E32" s="63">
        <f>IF(PaxOut!G14="","",PaxOut!G14)</f>
      </c>
      <c r="F32" s="63"/>
      <c r="G32" s="66">
        <f>IF(PaxOut!E14="","",PaxOut!E14)</f>
      </c>
      <c r="H32" s="66"/>
      <c r="I32" s="37">
        <f>IF(PaxOut!H14="","",PaxOut!H14)</f>
      </c>
    </row>
    <row r="33" spans="1:9" ht="31.5" customHeight="1">
      <c r="A33" s="4">
        <v>14</v>
      </c>
      <c r="B33" s="13">
        <f>IF(PaxOut!A15="","",PaxOut!A15)</f>
      </c>
      <c r="C33" s="68">
        <f>IF(PaxOut!D15="","",PaxOut!D15)</f>
      </c>
      <c r="D33" s="68"/>
      <c r="E33" s="63">
        <f>IF(PaxOut!G15="","",PaxOut!G15)</f>
      </c>
      <c r="F33" s="63"/>
      <c r="G33" s="66">
        <f>IF(PaxOut!E15="","",PaxOut!E15)</f>
      </c>
      <c r="H33" s="66"/>
      <c r="I33" s="37">
        <f>IF(PaxOut!H15="","",PaxOut!H15)</f>
      </c>
    </row>
    <row r="34" spans="1:9" ht="16.5" thickBot="1">
      <c r="A34" s="4"/>
      <c r="B34" s="54"/>
      <c r="C34" s="55"/>
      <c r="D34" s="55"/>
      <c r="E34" s="55"/>
      <c r="F34" s="55"/>
      <c r="G34" s="71" t="s">
        <v>24</v>
      </c>
      <c r="H34" s="72"/>
      <c r="I34" s="73"/>
    </row>
    <row r="35" spans="1:9" ht="15.75">
      <c r="A35" s="4"/>
      <c r="B35" s="74" t="s">
        <v>10</v>
      </c>
      <c r="C35" s="75"/>
      <c r="D35" s="75"/>
      <c r="E35" s="75"/>
      <c r="F35" s="75"/>
      <c r="G35" s="14"/>
      <c r="H35" s="15"/>
      <c r="I35" s="16"/>
    </row>
    <row r="36" spans="1:9" ht="24" customHeight="1">
      <c r="A36" s="4"/>
      <c r="B36" s="17" t="s">
        <v>4</v>
      </c>
      <c r="C36" s="15"/>
      <c r="D36" s="15"/>
      <c r="E36" s="15"/>
      <c r="F36" s="15"/>
      <c r="G36" s="14"/>
      <c r="H36" s="15"/>
      <c r="I36" s="16"/>
    </row>
    <row r="37" spans="1:9" ht="24" customHeight="1">
      <c r="A37" s="4"/>
      <c r="B37" s="17" t="s">
        <v>16</v>
      </c>
      <c r="C37" s="15"/>
      <c r="D37" s="15"/>
      <c r="E37" s="15"/>
      <c r="F37" s="15"/>
      <c r="G37" s="14"/>
      <c r="H37" s="15"/>
      <c r="I37" s="16"/>
    </row>
    <row r="38" spans="1:9" ht="24" customHeight="1">
      <c r="A38" s="4"/>
      <c r="B38" s="17" t="s">
        <v>17</v>
      </c>
      <c r="C38" s="15"/>
      <c r="D38" s="15"/>
      <c r="E38" s="15"/>
      <c r="F38" s="15"/>
      <c r="G38" s="14"/>
      <c r="H38" s="15"/>
      <c r="I38" s="16"/>
    </row>
    <row r="39" spans="1:9" ht="24" customHeight="1">
      <c r="A39" s="4"/>
      <c r="B39" s="17"/>
      <c r="C39" s="15"/>
      <c r="D39" s="15"/>
      <c r="E39" s="15"/>
      <c r="F39" s="15"/>
      <c r="G39" s="14"/>
      <c r="H39" s="15"/>
      <c r="I39" s="16"/>
    </row>
    <row r="40" spans="1:9" ht="24" customHeight="1">
      <c r="A40" s="4"/>
      <c r="B40" s="76" t="s">
        <v>11</v>
      </c>
      <c r="C40" s="77"/>
      <c r="D40" s="77"/>
      <c r="E40" s="77"/>
      <c r="F40" s="77"/>
      <c r="G40" s="14"/>
      <c r="H40" s="15"/>
      <c r="I40" s="16"/>
    </row>
    <row r="41" spans="1:9" ht="24" customHeight="1">
      <c r="A41" s="4"/>
      <c r="B41" s="17"/>
      <c r="C41" s="78" t="s">
        <v>19</v>
      </c>
      <c r="D41" s="78"/>
      <c r="E41" s="18"/>
      <c r="F41" s="15"/>
      <c r="G41" s="14"/>
      <c r="H41" s="15"/>
      <c r="I41" s="16"/>
    </row>
    <row r="42" spans="1:9" ht="24" customHeight="1" thickBot="1">
      <c r="A42" s="4"/>
      <c r="B42" s="19"/>
      <c r="C42" s="20"/>
      <c r="D42" s="20"/>
      <c r="E42" s="20" t="s">
        <v>5</v>
      </c>
      <c r="F42" s="20"/>
      <c r="G42" s="21"/>
      <c r="H42" s="22"/>
      <c r="I42" s="23"/>
    </row>
    <row r="43" spans="1:9" ht="15.75">
      <c r="A43" s="4"/>
      <c r="B43" s="24" t="s">
        <v>6</v>
      </c>
      <c r="C43" s="4"/>
      <c r="D43" s="4"/>
      <c r="E43" s="4"/>
      <c r="F43" s="4"/>
      <c r="G43" s="4"/>
      <c r="H43" s="4"/>
      <c r="I43" s="4"/>
    </row>
    <row r="44" spans="1:9" ht="15.75">
      <c r="A44" s="4"/>
      <c r="B44" s="24" t="s">
        <v>7</v>
      </c>
      <c r="C44" s="4"/>
      <c r="D44" s="4"/>
      <c r="E44" s="4"/>
      <c r="F44" s="4"/>
      <c r="G44" s="4"/>
      <c r="H44" s="4"/>
      <c r="I44" s="4"/>
    </row>
    <row r="45" spans="1:9" ht="15.75">
      <c r="A45" s="4"/>
      <c r="B45" s="4"/>
      <c r="C45" s="4"/>
      <c r="D45" s="4"/>
      <c r="E45" s="4"/>
      <c r="F45" s="4"/>
      <c r="G45" s="4"/>
      <c r="H45" s="4"/>
      <c r="I45" s="4"/>
    </row>
    <row r="46" spans="1:9" ht="15.75">
      <c r="A46" s="4"/>
      <c r="B46" s="4"/>
      <c r="C46" s="4"/>
      <c r="D46" s="4"/>
      <c r="E46" s="4"/>
      <c r="F46" s="25" t="s">
        <v>8</v>
      </c>
      <c r="G46" s="18"/>
      <c r="H46" s="18"/>
      <c r="I46" s="18"/>
    </row>
    <row r="47" spans="1:9" ht="15.75">
      <c r="A47" s="4"/>
      <c r="B47" s="4"/>
      <c r="C47" s="4"/>
      <c r="D47" s="4"/>
      <c r="E47" s="4"/>
      <c r="F47" s="4"/>
      <c r="G47" s="69" t="s">
        <v>18</v>
      </c>
      <c r="H47" s="69"/>
      <c r="I47" s="69"/>
    </row>
    <row r="48" spans="1:9" ht="15.75">
      <c r="A48" s="4"/>
      <c r="B48" s="4"/>
      <c r="C48" s="4"/>
      <c r="D48" s="4"/>
      <c r="E48" s="4"/>
      <c r="F48" s="4"/>
      <c r="G48" s="4"/>
      <c r="H48" s="4"/>
      <c r="I48" s="4"/>
    </row>
    <row r="49" spans="1:9" ht="15.75">
      <c r="A49" s="4"/>
      <c r="B49" s="4"/>
      <c r="C49" s="15"/>
      <c r="D49" s="15"/>
      <c r="E49" s="15"/>
      <c r="F49" s="15"/>
      <c r="G49" s="4"/>
      <c r="H49" s="4"/>
      <c r="I49" s="4"/>
    </row>
    <row r="50" spans="1:9" ht="26.25">
      <c r="A50" s="4"/>
      <c r="B50" s="4"/>
      <c r="C50" s="15"/>
      <c r="D50" s="70"/>
      <c r="E50" s="70"/>
      <c r="F50" s="15"/>
      <c r="G50" s="4"/>
      <c r="H50" s="4"/>
      <c r="I50" s="4"/>
    </row>
    <row r="51" spans="1:9" ht="15.75">
      <c r="A51" s="4"/>
      <c r="B51" s="4"/>
      <c r="C51" s="15"/>
      <c r="D51" s="15"/>
      <c r="E51" s="15"/>
      <c r="F51" s="15"/>
      <c r="G51" s="4"/>
      <c r="H51" s="4"/>
      <c r="I51" s="4"/>
    </row>
    <row r="52" spans="1:9" ht="15.75">
      <c r="A52" s="4"/>
      <c r="B52" s="4"/>
      <c r="C52" s="15"/>
      <c r="D52" s="15"/>
      <c r="E52" s="15"/>
      <c r="F52" s="15"/>
      <c r="G52" s="4"/>
      <c r="H52" s="4"/>
      <c r="I52" s="4"/>
    </row>
    <row r="53" spans="1:9" ht="15.75">
      <c r="A53" s="4"/>
      <c r="B53" s="4"/>
      <c r="C53" s="15"/>
      <c r="D53" s="15"/>
      <c r="E53" s="15"/>
      <c r="F53" s="15"/>
      <c r="G53" s="4"/>
      <c r="H53" s="4"/>
      <c r="I53" s="4"/>
    </row>
    <row r="54" spans="1:9" ht="15.75">
      <c r="A54" s="4"/>
      <c r="B54" s="4"/>
      <c r="C54" s="4"/>
      <c r="D54" s="4"/>
      <c r="E54" s="4"/>
      <c r="F54" s="4"/>
      <c r="G54" s="4"/>
      <c r="H54" s="4"/>
      <c r="I54" s="4"/>
    </row>
    <row r="55" spans="1:9" ht="15.75">
      <c r="A55" s="4"/>
      <c r="B55" s="4"/>
      <c r="C55" s="4"/>
      <c r="D55" s="4"/>
      <c r="E55" s="4"/>
      <c r="F55" s="4"/>
      <c r="G55" s="4"/>
      <c r="H55" s="4"/>
      <c r="I55" s="4"/>
    </row>
    <row r="56" spans="1:9" ht="15.75">
      <c r="A56" s="4"/>
      <c r="B56" s="4"/>
      <c r="C56" s="4"/>
      <c r="D56" s="4"/>
      <c r="E56" s="4"/>
      <c r="F56" s="4"/>
      <c r="G56" s="4"/>
      <c r="H56" s="4"/>
      <c r="I56" s="4"/>
    </row>
    <row r="57" spans="1:9" ht="15.75">
      <c r="A57" s="4"/>
      <c r="B57" s="4"/>
      <c r="C57" s="4"/>
      <c r="D57" s="4"/>
      <c r="E57" s="4"/>
      <c r="F57" s="4"/>
      <c r="G57" s="4"/>
      <c r="H57" s="4"/>
      <c r="I57" s="4"/>
    </row>
    <row r="58" spans="1:9" ht="15.75">
      <c r="A58" s="4"/>
      <c r="B58" s="4"/>
      <c r="C58" s="4"/>
      <c r="D58" s="4"/>
      <c r="E58" s="4"/>
      <c r="F58" s="4"/>
      <c r="G58" s="4"/>
      <c r="H58" s="4"/>
      <c r="I58" s="4"/>
    </row>
  </sheetData>
  <sheetProtection/>
  <mergeCells count="75">
    <mergeCell ref="E2:G2"/>
    <mergeCell ref="D7:I7"/>
    <mergeCell ref="B10:C10"/>
    <mergeCell ref="D10:E10"/>
    <mergeCell ref="G10:I10"/>
    <mergeCell ref="E3:G3"/>
    <mergeCell ref="E4:G4"/>
    <mergeCell ref="I2:I3"/>
    <mergeCell ref="D11:E11"/>
    <mergeCell ref="G11:I11"/>
    <mergeCell ref="D12:E12"/>
    <mergeCell ref="G12:I12"/>
    <mergeCell ref="B13:D13"/>
    <mergeCell ref="E13:F13"/>
    <mergeCell ref="G13:H13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20:D20"/>
    <mergeCell ref="E20:F20"/>
    <mergeCell ref="G20:H20"/>
    <mergeCell ref="C18:D18"/>
    <mergeCell ref="E18:F18"/>
    <mergeCell ref="G18:H18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C41:D41"/>
    <mergeCell ref="G47:I47"/>
    <mergeCell ref="D50:E50"/>
    <mergeCell ref="C33:D33"/>
    <mergeCell ref="E33:F33"/>
    <mergeCell ref="G33:H33"/>
    <mergeCell ref="G34:I34"/>
    <mergeCell ref="B35:F35"/>
    <mergeCell ref="B40:F40"/>
  </mergeCells>
  <printOptions/>
  <pageMargins left="0" right="0" top="0.5118110236220472" bottom="0.2362204724409449" header="0.5118110236220472" footer="0.5118110236220472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"/>
  <sheetViews>
    <sheetView zoomScalePageLayoutView="0" workbookViewId="0" topLeftCell="Q1">
      <selection activeCell="S1" sqref="S1"/>
    </sheetView>
  </sheetViews>
  <sheetFormatPr defaultColWidth="9.140625" defaultRowHeight="12.75"/>
  <cols>
    <col min="1" max="3" width="9.140625" style="0" customWidth="1"/>
    <col min="4" max="4" width="22.421875" style="0" customWidth="1"/>
    <col min="5" max="5" width="24.8515625" style="0" customWidth="1"/>
    <col min="28" max="28" width="27.7109375" style="0" customWidth="1"/>
    <col min="29" max="29" width="20.28125" style="0" customWidth="1"/>
    <col min="30" max="30" width="21.7109375" style="0" customWidth="1"/>
  </cols>
  <sheetData>
    <row r="1" spans="1:30" ht="20.25" customHeight="1">
      <c r="A1" s="34" t="s">
        <v>36</v>
      </c>
      <c r="B1" t="s">
        <v>37</v>
      </c>
      <c r="C1" s="34" t="s">
        <v>77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s="34" t="s">
        <v>78</v>
      </c>
      <c r="R1" s="34" t="s">
        <v>53</v>
      </c>
      <c r="S1" s="34" t="s">
        <v>54</v>
      </c>
      <c r="T1" s="34" t="s">
        <v>55</v>
      </c>
      <c r="U1" s="34" t="s">
        <v>56</v>
      </c>
      <c r="V1" s="34" t="s">
        <v>57</v>
      </c>
      <c r="W1" s="34" t="s">
        <v>58</v>
      </c>
      <c r="X1" s="34" t="s">
        <v>59</v>
      </c>
      <c r="Y1" t="s">
        <v>73</v>
      </c>
      <c r="Z1" t="s">
        <v>74</v>
      </c>
      <c r="AA1" t="s">
        <v>75</v>
      </c>
      <c r="AB1" t="s">
        <v>76</v>
      </c>
      <c r="AC1" t="s">
        <v>79</v>
      </c>
      <c r="AD1" t="s">
        <v>79</v>
      </c>
    </row>
    <row r="2" spans="1:30" ht="12.75">
      <c r="A2" t="s">
        <v>80</v>
      </c>
      <c r="B2" t="s">
        <v>81</v>
      </c>
      <c r="D2" s="32">
        <v>44004.666666666664</v>
      </c>
      <c r="E2" s="32">
        <v>44004.5</v>
      </c>
      <c r="F2" t="s">
        <v>82</v>
      </c>
      <c r="G2" t="s">
        <v>83</v>
      </c>
      <c r="H2" t="s">
        <v>84</v>
      </c>
      <c r="I2" t="s">
        <v>85</v>
      </c>
      <c r="J2" t="s">
        <v>86</v>
      </c>
      <c r="K2" t="s">
        <v>87</v>
      </c>
      <c r="L2" t="s">
        <v>88</v>
      </c>
      <c r="M2" t="s">
        <v>89</v>
      </c>
      <c r="N2" t="s">
        <v>90</v>
      </c>
      <c r="O2" t="s">
        <v>91</v>
      </c>
      <c r="P2" s="34" t="s">
        <v>92</v>
      </c>
      <c r="R2" s="32">
        <v>44011.666666666664</v>
      </c>
      <c r="S2" s="32">
        <v>44011.5</v>
      </c>
      <c r="T2" t="s">
        <v>93</v>
      </c>
      <c r="U2" t="s">
        <v>94</v>
      </c>
      <c r="V2" t="s">
        <v>95</v>
      </c>
      <c r="W2" t="s">
        <v>85</v>
      </c>
      <c r="X2" t="s">
        <v>96</v>
      </c>
      <c r="Y2" s="34" t="s">
        <v>97</v>
      </c>
      <c r="Z2" s="34" t="s">
        <v>97</v>
      </c>
      <c r="AA2">
        <v>39500</v>
      </c>
      <c r="AC2" t="e">
        <f>TRIM(LEFT(AB2,SEARCH("/",AB2)-1))</f>
        <v>#VALUE!</v>
      </c>
      <c r="AD2" t="e">
        <f>RIGHT(AB2,LEN(AB2)-SEARCH("/",AB2))</f>
        <v>#VALUE!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8" width="22.8515625" style="0" customWidth="1"/>
    <col min="9" max="9" width="57.421875" style="46" bestFit="1" customWidth="1"/>
    <col min="10" max="10" width="13.28125" style="0" bestFit="1" customWidth="1"/>
  </cols>
  <sheetData>
    <row r="1" spans="1:9" ht="12.75">
      <c r="A1" t="s">
        <v>26</v>
      </c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s="39" t="s">
        <v>60</v>
      </c>
    </row>
    <row r="2" spans="1:10" ht="12.75">
      <c r="A2" s="34"/>
      <c r="E2" s="38"/>
      <c r="I2" s="40" t="s">
        <v>34</v>
      </c>
      <c r="J2" s="41" t="s">
        <v>22</v>
      </c>
    </row>
    <row r="3" spans="5:10" ht="12.75">
      <c r="E3" s="38"/>
      <c r="I3" s="42" t="s">
        <v>35</v>
      </c>
      <c r="J3" s="43" t="s">
        <v>61</v>
      </c>
    </row>
    <row r="4" spans="1:10" ht="12.75">
      <c r="A4" s="34"/>
      <c r="D4" s="34"/>
      <c r="E4" s="38"/>
      <c r="H4" s="34"/>
      <c r="I4" s="42" t="s">
        <v>51</v>
      </c>
      <c r="J4" s="43" t="s">
        <v>62</v>
      </c>
    </row>
    <row r="5" spans="1:10" ht="12.75">
      <c r="A5" s="34"/>
      <c r="I5" s="42" t="s">
        <v>63</v>
      </c>
      <c r="J5" s="43" t="s">
        <v>64</v>
      </c>
    </row>
    <row r="6" spans="9:10" ht="12.75">
      <c r="I6" s="42" t="s">
        <v>65</v>
      </c>
      <c r="J6" s="43" t="s">
        <v>66</v>
      </c>
    </row>
    <row r="7" spans="9:10" ht="12.75">
      <c r="I7" s="42" t="s">
        <v>70</v>
      </c>
      <c r="J7" s="43" t="s">
        <v>71</v>
      </c>
    </row>
    <row r="8" spans="9:10" ht="12.75">
      <c r="I8" s="44" t="s">
        <v>67</v>
      </c>
      <c r="J8" s="45" t="s">
        <v>68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8" width="22.8515625" style="0" customWidth="1"/>
    <col min="9" max="9" width="57.421875" style="46" bestFit="1" customWidth="1"/>
    <col min="10" max="10" width="13.28125" style="0" bestFit="1" customWidth="1"/>
  </cols>
  <sheetData>
    <row r="1" spans="1:9" ht="12.75">
      <c r="A1" t="s">
        <v>26</v>
      </c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s="39" t="s">
        <v>60</v>
      </c>
    </row>
    <row r="2" spans="1:10" ht="12.75">
      <c r="A2" s="34"/>
      <c r="E2" s="47"/>
      <c r="I2" s="40" t="s">
        <v>34</v>
      </c>
      <c r="J2" s="41" t="s">
        <v>22</v>
      </c>
    </row>
    <row r="3" spans="1:10" ht="12.75">
      <c r="A3" s="34"/>
      <c r="E3" s="47"/>
      <c r="I3" s="42" t="s">
        <v>35</v>
      </c>
      <c r="J3" s="43" t="s">
        <v>61</v>
      </c>
    </row>
    <row r="4" spans="1:10" ht="12.75">
      <c r="A4" s="34"/>
      <c r="D4" s="34"/>
      <c r="E4" s="47"/>
      <c r="I4" s="42" t="s">
        <v>51</v>
      </c>
      <c r="J4" s="43" t="s">
        <v>62</v>
      </c>
    </row>
    <row r="5" spans="9:10" ht="12.75">
      <c r="I5" s="42" t="s">
        <v>63</v>
      </c>
      <c r="J5" s="43" t="s">
        <v>64</v>
      </c>
    </row>
    <row r="6" spans="9:10" ht="12.75">
      <c r="I6" s="42" t="s">
        <v>65</v>
      </c>
      <c r="J6" s="43" t="s">
        <v>66</v>
      </c>
    </row>
    <row r="7" spans="9:10" ht="12.75">
      <c r="I7" s="42" t="s">
        <v>70</v>
      </c>
      <c r="J7" s="43" t="s">
        <v>71</v>
      </c>
    </row>
    <row r="8" spans="9:10" ht="12.75">
      <c r="I8" s="44" t="s">
        <v>67</v>
      </c>
      <c r="J8" s="45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8.140625" style="0" customWidth="1"/>
    <col min="3" max="3" width="21.28125" style="0" customWidth="1"/>
    <col min="4" max="4" width="18.140625" style="0" customWidth="1"/>
    <col min="5" max="5" width="13.28125" style="0" customWidth="1"/>
    <col min="6" max="6" width="12.140625" style="0" customWidth="1"/>
    <col min="7" max="7" width="16.28125" style="0" customWidth="1"/>
  </cols>
  <sheetData>
    <row r="1" spans="1:8" ht="12.75">
      <c r="A1" t="s">
        <v>26</v>
      </c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</row>
    <row r="2" spans="5:8" ht="12.75">
      <c r="E2" s="38"/>
      <c r="H2" s="34"/>
    </row>
    <row r="3" spans="5:8" ht="12.75">
      <c r="E3" s="38"/>
      <c r="H3" s="34"/>
    </row>
    <row r="4" spans="5:8" ht="12.75">
      <c r="E4" s="38"/>
      <c r="H4" s="34"/>
    </row>
    <row r="5" spans="5:8" ht="12.75">
      <c r="E5" s="38"/>
      <c r="H5" s="34"/>
    </row>
    <row r="6" spans="5:8" ht="12.75">
      <c r="E6" s="38"/>
      <c r="H6" s="34"/>
    </row>
    <row r="7" spans="5:8" ht="12.75">
      <c r="E7" s="38"/>
      <c r="H7" s="34"/>
    </row>
    <row r="8" spans="5:8" ht="12.75">
      <c r="E8" s="38"/>
      <c r="H8" s="34"/>
    </row>
    <row r="9" spans="5:8" ht="12.75">
      <c r="E9" s="38"/>
      <c r="H9" s="34"/>
    </row>
    <row r="10" spans="5:8" ht="12.75">
      <c r="E10" s="38"/>
      <c r="H10" s="34"/>
    </row>
    <row r="11" spans="5:8" ht="12.75">
      <c r="E11" s="38"/>
      <c r="H11" s="34"/>
    </row>
    <row r="12" spans="5:8" ht="12.75">
      <c r="E12" s="38"/>
      <c r="H12" s="34"/>
    </row>
    <row r="13" spans="5:8" ht="12.75">
      <c r="E13" s="38"/>
      <c r="H13" s="34"/>
    </row>
    <row r="14" spans="5:8" ht="12.75">
      <c r="E14" s="38"/>
      <c r="H14" s="34"/>
    </row>
    <row r="15" spans="5:8" ht="12.75">
      <c r="E15" s="38"/>
      <c r="H15" s="34"/>
    </row>
    <row r="16" spans="5:8" ht="12.75">
      <c r="E16" s="38"/>
      <c r="H16" s="34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8.140625" style="0" customWidth="1"/>
    <col min="3" max="3" width="21.28125" style="0" customWidth="1"/>
    <col min="4" max="4" width="18.140625" style="0" customWidth="1"/>
    <col min="5" max="5" width="13.28125" style="0" customWidth="1"/>
    <col min="6" max="6" width="12.140625" style="0" customWidth="1"/>
    <col min="7" max="7" width="16.28125" style="0" customWidth="1"/>
  </cols>
  <sheetData>
    <row r="1" spans="1:8" ht="12.75">
      <c r="A1" t="s">
        <v>26</v>
      </c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</row>
    <row r="2" spans="5:8" ht="12.75">
      <c r="E2" s="38"/>
      <c r="H2" s="34"/>
    </row>
    <row r="3" spans="5:8" ht="12.75">
      <c r="E3" s="38"/>
      <c r="H3" s="34"/>
    </row>
    <row r="4" spans="5:8" ht="12.75">
      <c r="E4" s="38"/>
      <c r="H4" s="34"/>
    </row>
    <row r="5" spans="5:8" ht="12.75">
      <c r="E5" s="38"/>
      <c r="H5" s="34"/>
    </row>
    <row r="6" spans="5:8" ht="12.75">
      <c r="E6" s="38"/>
      <c r="H6" s="34"/>
    </row>
    <row r="7" spans="5:8" ht="12.75">
      <c r="E7" s="38"/>
      <c r="H7" s="34"/>
    </row>
    <row r="8" spans="5:8" ht="12.75">
      <c r="E8" s="38"/>
      <c r="H8" s="34"/>
    </row>
    <row r="9" spans="5:8" ht="12.75">
      <c r="E9" s="38"/>
      <c r="H9" s="34"/>
    </row>
    <row r="10" spans="5:8" ht="12.75">
      <c r="E10" s="38"/>
      <c r="H10" s="34"/>
    </row>
    <row r="11" spans="5:8" ht="12.75">
      <c r="E11" s="38"/>
      <c r="H11" s="34"/>
    </row>
    <row r="12" spans="5:8" ht="12.75">
      <c r="E12" s="38"/>
      <c r="H12" s="34"/>
    </row>
    <row r="13" spans="5:8" ht="12.75">
      <c r="E13" s="38"/>
      <c r="H13" s="34"/>
    </row>
    <row r="14" spans="5:8" ht="12.75">
      <c r="E14" s="38"/>
      <c r="H14" s="34"/>
    </row>
    <row r="15" spans="5:8" ht="12.75">
      <c r="E15" s="38"/>
      <c r="H15" s="34"/>
    </row>
    <row r="16" spans="5:8" ht="12.75">
      <c r="E16" s="38"/>
      <c r="H16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Profesionales,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Sitatex</dc:creator>
  <cp:keywords/>
  <dc:description/>
  <cp:lastModifiedBy>Provo Air Center</cp:lastModifiedBy>
  <cp:lastPrinted>2020-06-12T16:31:46Z</cp:lastPrinted>
  <dcterms:created xsi:type="dcterms:W3CDTF">2001-04-26T17:26:12Z</dcterms:created>
  <dcterms:modified xsi:type="dcterms:W3CDTF">2020-09-13T20:34:35Z</dcterms:modified>
  <cp:category/>
  <cp:version/>
  <cp:contentType/>
  <cp:contentStatus/>
</cp:coreProperties>
</file>